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https://nosonline.sharepoint.com/sites/Core/Files/Clinical &amp; Operations/Service Delivery/4.Quality Improvement/VFx_Identification_Toolkit/Audit tools/"/>
    </mc:Choice>
  </mc:AlternateContent>
  <xr:revisionPtr revIDLastSave="32" documentId="8_{41BA6FE8-DCCB-476F-ADFA-31F29D6F7D26}" xr6:coauthVersionLast="45" xr6:coauthVersionMax="45" xr10:uidLastSave="{61F1173E-F149-49A5-93B1-57C9328E1523}"/>
  <bookViews>
    <workbookView xWindow="-120" yWindow="-120" windowWidth="29040" windowHeight="15840" xr2:uid="{3FE50D51-20DB-459C-8E71-B27A2AC4A524}"/>
  </bookViews>
  <sheets>
    <sheet name="Using this model" sheetId="9" r:id="rId1"/>
    <sheet name="Criteria" sheetId="2" r:id="rId2"/>
    <sheet name="Data collection" sheetId="1" r:id="rId3"/>
    <sheet name="Report" sheetId="7" r:id="rId4"/>
    <sheet name="Vfx Definition" sheetId="3" r:id="rId5"/>
    <sheet name="VFx Management" sheetId="6" r:id="rId6"/>
    <sheet name="lists" sheetId="10" r:id="rId7"/>
  </sheets>
  <definedNames>
    <definedName name="_xlnm._FilterDatabase" localSheetId="2" hidden="1">'Data collection'!$A$14:$J$214</definedName>
    <definedName name="Data_collection">lists!$D$13:$D$18</definedName>
    <definedName name="_xlnm.Print_Area" localSheetId="1">Criteria!$C$6:$D$32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16" i="1" l="1"/>
  <c r="A1" i="10" l="1"/>
  <c r="A1" i="6"/>
  <c r="A1" i="3"/>
  <c r="A1" i="7"/>
  <c r="A1" i="1" l="1"/>
  <c r="A1" i="2"/>
  <c r="C218" i="1" l="1"/>
  <c r="I33" i="1" l="1"/>
  <c r="D14" i="7" l="1"/>
  <c r="I16" i="1"/>
  <c r="J16" i="1"/>
  <c r="I17" i="1"/>
  <c r="J17" i="1"/>
  <c r="I18" i="1"/>
  <c r="J18" i="1"/>
  <c r="I19" i="1"/>
  <c r="J19" i="1"/>
  <c r="I20" i="1"/>
  <c r="J20" i="1"/>
  <c r="I21" i="1"/>
  <c r="J21" i="1"/>
  <c r="I22" i="1"/>
  <c r="J22" i="1"/>
  <c r="I23" i="1"/>
  <c r="J23" i="1"/>
  <c r="I24" i="1"/>
  <c r="J24" i="1"/>
  <c r="I25" i="1"/>
  <c r="J25" i="1"/>
  <c r="I26" i="1"/>
  <c r="J26" i="1"/>
  <c r="I27" i="1"/>
  <c r="J27" i="1"/>
  <c r="I28" i="1"/>
  <c r="J28" i="1"/>
  <c r="I29" i="1"/>
  <c r="J29" i="1"/>
  <c r="I30" i="1"/>
  <c r="J30" i="1"/>
  <c r="I31" i="1"/>
  <c r="J31" i="1"/>
  <c r="I32" i="1"/>
  <c r="J32" i="1"/>
  <c r="J33" i="1"/>
  <c r="I34" i="1"/>
  <c r="J34" i="1"/>
  <c r="I35" i="1"/>
  <c r="J35" i="1"/>
  <c r="I36" i="1"/>
  <c r="J36" i="1"/>
  <c r="I37" i="1"/>
  <c r="J37" i="1"/>
  <c r="I38" i="1"/>
  <c r="J38" i="1"/>
  <c r="I39" i="1"/>
  <c r="J39" i="1"/>
  <c r="I40" i="1"/>
  <c r="J40" i="1"/>
  <c r="I41" i="1"/>
  <c r="J41" i="1"/>
  <c r="I42" i="1"/>
  <c r="J42" i="1"/>
  <c r="I43" i="1"/>
  <c r="J43" i="1"/>
  <c r="I44" i="1"/>
  <c r="J44" i="1"/>
  <c r="I45" i="1"/>
  <c r="J45" i="1"/>
  <c r="I46" i="1"/>
  <c r="J46" i="1"/>
  <c r="I47" i="1"/>
  <c r="J47" i="1"/>
  <c r="I48" i="1"/>
  <c r="J48" i="1"/>
  <c r="I49" i="1"/>
  <c r="J49" i="1"/>
  <c r="I50" i="1"/>
  <c r="J50" i="1"/>
  <c r="I51" i="1"/>
  <c r="J51" i="1"/>
  <c r="I52" i="1"/>
  <c r="J52" i="1"/>
  <c r="I53" i="1"/>
  <c r="J53" i="1"/>
  <c r="I54" i="1"/>
  <c r="J54" i="1"/>
  <c r="I55" i="1"/>
  <c r="J55" i="1"/>
  <c r="I56" i="1"/>
  <c r="J56" i="1"/>
  <c r="I57" i="1"/>
  <c r="J57" i="1"/>
  <c r="I58" i="1"/>
  <c r="J58" i="1"/>
  <c r="I59" i="1"/>
  <c r="J59" i="1"/>
  <c r="I60" i="1"/>
  <c r="J60" i="1"/>
  <c r="I61" i="1"/>
  <c r="J61" i="1"/>
  <c r="I62" i="1"/>
  <c r="J62" i="1"/>
  <c r="I63" i="1"/>
  <c r="J63" i="1"/>
  <c r="I64" i="1"/>
  <c r="J64" i="1"/>
  <c r="I65" i="1"/>
  <c r="J65" i="1"/>
  <c r="I66" i="1"/>
  <c r="J66" i="1"/>
  <c r="I67" i="1"/>
  <c r="J67" i="1"/>
  <c r="I68" i="1"/>
  <c r="J68" i="1"/>
  <c r="I69" i="1"/>
  <c r="J69" i="1"/>
  <c r="I70" i="1"/>
  <c r="J70" i="1"/>
  <c r="I71" i="1"/>
  <c r="J71" i="1"/>
  <c r="I72" i="1"/>
  <c r="J72" i="1"/>
  <c r="I73" i="1"/>
  <c r="J73" i="1"/>
  <c r="I74" i="1"/>
  <c r="J74" i="1"/>
  <c r="I75" i="1"/>
  <c r="J75" i="1"/>
  <c r="I76" i="1"/>
  <c r="J76" i="1"/>
  <c r="I77" i="1"/>
  <c r="J77" i="1"/>
  <c r="I78" i="1"/>
  <c r="J78" i="1"/>
  <c r="I79" i="1"/>
  <c r="J79" i="1"/>
  <c r="I80" i="1"/>
  <c r="J80" i="1"/>
  <c r="I81" i="1"/>
  <c r="J81" i="1"/>
  <c r="I82" i="1"/>
  <c r="J82" i="1"/>
  <c r="I83" i="1"/>
  <c r="J83" i="1"/>
  <c r="I84" i="1"/>
  <c r="J84" i="1"/>
  <c r="I85" i="1"/>
  <c r="J85" i="1"/>
  <c r="I86" i="1"/>
  <c r="J86" i="1"/>
  <c r="I87" i="1"/>
  <c r="J87" i="1"/>
  <c r="I88" i="1"/>
  <c r="J88" i="1"/>
  <c r="I89" i="1"/>
  <c r="J89" i="1"/>
  <c r="I90" i="1"/>
  <c r="J90" i="1"/>
  <c r="I91" i="1"/>
  <c r="J91" i="1"/>
  <c r="I92" i="1"/>
  <c r="J92" i="1"/>
  <c r="I93" i="1"/>
  <c r="J93" i="1"/>
  <c r="I94" i="1"/>
  <c r="J94" i="1"/>
  <c r="I95" i="1"/>
  <c r="J95" i="1"/>
  <c r="I96" i="1"/>
  <c r="J96" i="1"/>
  <c r="I97" i="1"/>
  <c r="J97" i="1"/>
  <c r="I98" i="1"/>
  <c r="J98" i="1"/>
  <c r="I99" i="1"/>
  <c r="J99" i="1"/>
  <c r="I100" i="1"/>
  <c r="J100" i="1"/>
  <c r="I101" i="1"/>
  <c r="J101" i="1"/>
  <c r="I102" i="1"/>
  <c r="J102" i="1"/>
  <c r="I103" i="1"/>
  <c r="J103" i="1"/>
  <c r="I104" i="1"/>
  <c r="J104" i="1"/>
  <c r="I105" i="1"/>
  <c r="J105" i="1"/>
  <c r="I106" i="1"/>
  <c r="J106" i="1"/>
  <c r="I107" i="1"/>
  <c r="J107" i="1"/>
  <c r="I108" i="1"/>
  <c r="J108" i="1"/>
  <c r="I109" i="1"/>
  <c r="J109" i="1"/>
  <c r="I110" i="1"/>
  <c r="J110" i="1"/>
  <c r="I111" i="1"/>
  <c r="J111" i="1"/>
  <c r="I112" i="1"/>
  <c r="J112" i="1"/>
  <c r="I113" i="1"/>
  <c r="J113" i="1"/>
  <c r="I114" i="1"/>
  <c r="J114" i="1"/>
  <c r="I115" i="1"/>
  <c r="J115" i="1"/>
  <c r="I116" i="1"/>
  <c r="J116" i="1"/>
  <c r="I117" i="1"/>
  <c r="J117" i="1"/>
  <c r="I118" i="1"/>
  <c r="J118" i="1"/>
  <c r="I119" i="1"/>
  <c r="J119" i="1"/>
  <c r="I120" i="1"/>
  <c r="J120" i="1"/>
  <c r="I121" i="1"/>
  <c r="J121" i="1"/>
  <c r="I122" i="1"/>
  <c r="J122" i="1"/>
  <c r="I123" i="1"/>
  <c r="J123" i="1"/>
  <c r="I124" i="1"/>
  <c r="J124" i="1"/>
  <c r="I125" i="1"/>
  <c r="J125" i="1"/>
  <c r="I126" i="1"/>
  <c r="J126" i="1"/>
  <c r="I127" i="1"/>
  <c r="J127" i="1"/>
  <c r="I128" i="1"/>
  <c r="J128" i="1"/>
  <c r="I129" i="1"/>
  <c r="J129" i="1"/>
  <c r="I130" i="1"/>
  <c r="J130" i="1"/>
  <c r="I131" i="1"/>
  <c r="J131" i="1"/>
  <c r="I132" i="1"/>
  <c r="J132" i="1"/>
  <c r="I133" i="1"/>
  <c r="J133" i="1"/>
  <c r="I134" i="1"/>
  <c r="J134" i="1"/>
  <c r="I135" i="1"/>
  <c r="J135" i="1"/>
  <c r="I136" i="1"/>
  <c r="J136" i="1"/>
  <c r="I137" i="1"/>
  <c r="J137" i="1"/>
  <c r="I138" i="1"/>
  <c r="J138" i="1"/>
  <c r="I139" i="1"/>
  <c r="J139" i="1"/>
  <c r="I140" i="1"/>
  <c r="J140" i="1"/>
  <c r="I141" i="1"/>
  <c r="J141" i="1"/>
  <c r="I142" i="1"/>
  <c r="J142" i="1"/>
  <c r="I143" i="1"/>
  <c r="J143" i="1"/>
  <c r="I144" i="1"/>
  <c r="J144" i="1"/>
  <c r="I145" i="1"/>
  <c r="J145" i="1"/>
  <c r="I146" i="1"/>
  <c r="J146" i="1"/>
  <c r="I147" i="1"/>
  <c r="J147" i="1"/>
  <c r="I148" i="1"/>
  <c r="J148" i="1"/>
  <c r="I149" i="1"/>
  <c r="J149" i="1"/>
  <c r="I150" i="1"/>
  <c r="J150" i="1"/>
  <c r="I151" i="1"/>
  <c r="J151" i="1"/>
  <c r="I152" i="1"/>
  <c r="J152" i="1"/>
  <c r="I153" i="1"/>
  <c r="J153" i="1"/>
  <c r="I154" i="1"/>
  <c r="J154" i="1"/>
  <c r="I155" i="1"/>
  <c r="J155" i="1"/>
  <c r="I156" i="1"/>
  <c r="J156" i="1"/>
  <c r="I157" i="1"/>
  <c r="J157" i="1"/>
  <c r="I158" i="1"/>
  <c r="J158" i="1"/>
  <c r="I159" i="1"/>
  <c r="J159" i="1"/>
  <c r="I160" i="1"/>
  <c r="J160" i="1"/>
  <c r="I161" i="1"/>
  <c r="J161" i="1"/>
  <c r="I162" i="1"/>
  <c r="J162" i="1"/>
  <c r="I163" i="1"/>
  <c r="J163" i="1"/>
  <c r="I164" i="1"/>
  <c r="J164" i="1"/>
  <c r="I165" i="1"/>
  <c r="J165" i="1"/>
  <c r="I166" i="1"/>
  <c r="J166" i="1"/>
  <c r="I167" i="1"/>
  <c r="J167" i="1"/>
  <c r="I168" i="1"/>
  <c r="J168" i="1"/>
  <c r="I169" i="1"/>
  <c r="J169" i="1"/>
  <c r="I170" i="1"/>
  <c r="J170" i="1"/>
  <c r="I171" i="1"/>
  <c r="J171" i="1"/>
  <c r="I172" i="1"/>
  <c r="J172" i="1"/>
  <c r="I173" i="1"/>
  <c r="J173" i="1"/>
  <c r="I174" i="1"/>
  <c r="J174" i="1"/>
  <c r="I175" i="1"/>
  <c r="J175" i="1"/>
  <c r="I176" i="1"/>
  <c r="J176" i="1"/>
  <c r="I177" i="1"/>
  <c r="J177" i="1"/>
  <c r="I178" i="1"/>
  <c r="J178" i="1"/>
  <c r="I179" i="1"/>
  <c r="J179" i="1"/>
  <c r="I180" i="1"/>
  <c r="J180" i="1"/>
  <c r="I181" i="1"/>
  <c r="J181" i="1"/>
  <c r="I182" i="1"/>
  <c r="J182" i="1"/>
  <c r="I183" i="1"/>
  <c r="J183" i="1"/>
  <c r="I184" i="1"/>
  <c r="J184" i="1"/>
  <c r="I185" i="1"/>
  <c r="J185" i="1"/>
  <c r="I186" i="1"/>
  <c r="J186" i="1"/>
  <c r="I187" i="1"/>
  <c r="J187" i="1"/>
  <c r="I188" i="1"/>
  <c r="J188" i="1"/>
  <c r="I189" i="1"/>
  <c r="J189" i="1"/>
  <c r="I190" i="1"/>
  <c r="J190" i="1"/>
  <c r="I191" i="1"/>
  <c r="J191" i="1"/>
  <c r="I192" i="1"/>
  <c r="J192" i="1"/>
  <c r="I193" i="1"/>
  <c r="J193" i="1"/>
  <c r="I194" i="1"/>
  <c r="J194" i="1"/>
  <c r="I195" i="1"/>
  <c r="J195" i="1"/>
  <c r="I196" i="1"/>
  <c r="J196" i="1"/>
  <c r="I197" i="1"/>
  <c r="J197" i="1"/>
  <c r="I198" i="1"/>
  <c r="J198" i="1"/>
  <c r="I199" i="1"/>
  <c r="J199" i="1"/>
  <c r="I200" i="1"/>
  <c r="J200" i="1"/>
  <c r="I201" i="1"/>
  <c r="J201" i="1"/>
  <c r="I202" i="1"/>
  <c r="J202" i="1"/>
  <c r="I203" i="1"/>
  <c r="J203" i="1"/>
  <c r="I204" i="1"/>
  <c r="J204" i="1"/>
  <c r="I205" i="1"/>
  <c r="J205" i="1"/>
  <c r="I206" i="1"/>
  <c r="J206" i="1"/>
  <c r="I207" i="1"/>
  <c r="J207" i="1"/>
  <c r="I208" i="1"/>
  <c r="J208" i="1"/>
  <c r="I209" i="1"/>
  <c r="J209" i="1"/>
  <c r="I210" i="1"/>
  <c r="J210" i="1"/>
  <c r="I211" i="1"/>
  <c r="J211" i="1"/>
  <c r="I212" i="1"/>
  <c r="J212" i="1"/>
  <c r="I213" i="1"/>
  <c r="J213" i="1"/>
  <c r="I214" i="1"/>
  <c r="J214" i="1"/>
  <c r="I15" i="1"/>
  <c r="J15"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16" i="1"/>
  <c r="H15" i="1"/>
  <c r="H216" i="1" l="1"/>
  <c r="K14" i="7" s="1"/>
  <c r="K15" i="7" s="1"/>
  <c r="J216" i="1"/>
  <c r="M14" i="7" s="1"/>
  <c r="I216" i="1"/>
  <c r="L14" i="7" s="1"/>
  <c r="L15" i="7" s="1"/>
  <c r="F216" i="1"/>
  <c r="M15" i="7" l="1"/>
  <c r="G34" i="7" s="1"/>
  <c r="H34" i="7" s="1"/>
  <c r="I14" i="7"/>
  <c r="H14" i="7"/>
  <c r="H39" i="7" s="1"/>
  <c r="B216" i="1"/>
  <c r="I15" i="7" l="1"/>
  <c r="G33" i="7" s="1"/>
  <c r="H33" i="7" s="1"/>
  <c r="H15" i="7"/>
  <c r="G32" i="7" s="1"/>
  <c r="H32" i="7" s="1"/>
  <c r="E14" i="7"/>
  <c r="E15" i="7" s="1"/>
  <c r="H35" i="7" l="1"/>
  <c r="G216" i="1"/>
  <c r="C216" i="1"/>
  <c r="F14" i="7" l="1"/>
  <c r="F15" i="7" s="1"/>
  <c r="J14" i="7"/>
  <c r="J15" i="7" s="1"/>
  <c r="D216" i="1"/>
  <c r="A16" i="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G14" i="7" l="1"/>
  <c r="G15" i="7" l="1"/>
  <c r="G29" i="7" s="1"/>
  <c r="H29" i="7" l="1"/>
  <c r="H37" i="7" s="1"/>
  <c r="H41" i="7" s="1"/>
</calcChain>
</file>

<file path=xl/sharedStrings.xml><?xml version="1.0" encoding="utf-8"?>
<sst xmlns="http://schemas.openxmlformats.org/spreadsheetml/2006/main" count="98" uniqueCount="87">
  <si>
    <t>The output relies on data collection from diagnostic imaging tests such as computerised tomography (CT) and magnetic resonance imaging (MRI) scans and includes the referral source, type of fracture and a review of the imaging used for data collection.</t>
  </si>
  <si>
    <t>Instructions</t>
  </si>
  <si>
    <t>This audit could be applied to all imaging.</t>
  </si>
  <si>
    <t>Data Collection</t>
  </si>
  <si>
    <t>DO NOT ENTER DATA IN THESE COLUMNS</t>
  </si>
  <si>
    <t>Audit number or patient level ID number</t>
  </si>
  <si>
    <t>Is this an oncology referral with known malignancy?</t>
  </si>
  <si>
    <t>Is this a trauma referral with known acute trauma?</t>
  </si>
  <si>
    <t>Is there a vertebral fracture(s) identified by auditor?</t>
  </si>
  <si>
    <t>Is this a traumatic vertebral fracture?</t>
  </si>
  <si>
    <t>Is this patient already known to FLS/osteoporosis services?</t>
  </si>
  <si>
    <t>TOTAL</t>
  </si>
  <si>
    <t>Number of scans audited</t>
  </si>
  <si>
    <t>Summary of data collected</t>
  </si>
  <si>
    <t>Total number of scans audited</t>
  </si>
  <si>
    <t>Number in audit cohort</t>
  </si>
  <si>
    <t>Vertebral fracture FLS demand model</t>
  </si>
  <si>
    <t>Total number of Vfx identified</t>
  </si>
  <si>
    <t>Projected referrals to FLS</t>
  </si>
  <si>
    <t>Demand excluding oncology assessment requirement</t>
  </si>
  <si>
    <t>37 Genant HK, Wu CY, van Kuijik C, Nevitt MC. Vertebral fracture assessment using a semi-quantitative technique JBMR. 1993;8(9):1137-48.</t>
  </si>
  <si>
    <t>Using the model</t>
  </si>
  <si>
    <t>Data collection</t>
  </si>
  <si>
    <t>Audit description</t>
  </si>
  <si>
    <t>Purpose</t>
  </si>
  <si>
    <t>% in audit cohort*</t>
  </si>
  <si>
    <t>To estimate the demand enter the number of CT CAP scans here:</t>
  </si>
  <si>
    <t>% of audited cases</t>
  </si>
  <si>
    <t>Number of cases</t>
  </si>
  <si>
    <t>Total Vfx excluded from FLS referral</t>
  </si>
  <si>
    <t>Of these may need assessment by oncology outside of FLS</t>
  </si>
  <si>
    <t>Audit report</t>
  </si>
  <si>
    <r>
      <t xml:space="preserve">Cases with Vfx </t>
    </r>
    <r>
      <rPr>
        <b/>
        <u/>
        <sz val="12"/>
        <color theme="1"/>
        <rFont val="Verdana"/>
        <family val="2"/>
      </rPr>
      <t>and</t>
    </r>
    <r>
      <rPr>
        <sz val="12"/>
        <color theme="1"/>
        <rFont val="Verdana"/>
        <family val="2"/>
      </rPr>
      <t xml:space="preserve"> known to FLS or osteoporosis service</t>
    </r>
  </si>
  <si>
    <t>Criteria</t>
  </si>
  <si>
    <t>Guidance</t>
  </si>
  <si>
    <t>Number in audit</t>
  </si>
  <si>
    <t>Age</t>
  </si>
  <si>
    <t>Aged 50 years and over</t>
  </si>
  <si>
    <t>Assessment</t>
  </si>
  <si>
    <t>Definition</t>
  </si>
  <si>
    <t>Referral source</t>
  </si>
  <si>
    <t>History</t>
  </si>
  <si>
    <t>Output</t>
  </si>
  <si>
    <t>Up to 200 consecutively acquired CT CAP.  150-200 data entries are recommended</t>
  </si>
  <si>
    <t>Notes</t>
  </si>
  <si>
    <t>History of FLS/secondary fracture prevention/osteoporosis referral is recorded</t>
  </si>
  <si>
    <t>Inclusion criteria</t>
  </si>
  <si>
    <t>Criterion</t>
  </si>
  <si>
    <t>Audit description and criteria</t>
  </si>
  <si>
    <t>Using this model</t>
  </si>
  <si>
    <t xml:space="preserve">(This sheet).  Description of the tool, its use and purpose plus disclaimer. </t>
  </si>
  <si>
    <t>Gives information about the audit and details of criteria for inclusion</t>
  </si>
  <si>
    <t>Report</t>
  </si>
  <si>
    <t>Vfx Definition</t>
  </si>
  <si>
    <t>This sheet contains an extract from an authoritative publication on defining vertebral fractures</t>
  </si>
  <si>
    <t>Vfx Management</t>
  </si>
  <si>
    <t>Not sure that 'biased' is the right term</t>
  </si>
  <si>
    <t>Definition of vertebral fracture</t>
  </si>
  <si>
    <t>Management of vertebral fracture</t>
  </si>
  <si>
    <t>Lists</t>
  </si>
  <si>
    <t>Each sheet contains information on the purpose of the sheet and instructions on how to enter data (where applicable).  A brief description of each sheet is given below:</t>
  </si>
  <si>
    <t>Audit data should be entered on this sheet.  Please read the instructions and note restrictions on data entry</t>
  </si>
  <si>
    <r>
      <t xml:space="preserve">This sheet outputs a summary table of the data you entered on </t>
    </r>
    <r>
      <rPr>
        <b/>
        <i/>
        <sz val="11"/>
        <color theme="1"/>
        <rFont val="Verdana"/>
        <family val="2"/>
      </rPr>
      <t>Data collection</t>
    </r>
    <r>
      <rPr>
        <sz val="11"/>
        <color theme="1"/>
        <rFont val="Verdana"/>
        <family val="2"/>
      </rPr>
      <t xml:space="preserve"> and calculates the estimated demand</t>
    </r>
  </si>
  <si>
    <t>Includes a diagram for suggested management of vertebral fracture</t>
  </si>
  <si>
    <t>Be aware that data collection informs the output and this may be biased depending on the individual departments sessional booking of CT scan lists. For example if data is collected from a dedicated oncology session this will bias the output.</t>
  </si>
  <si>
    <t>This model also may be biased as data collection is from those aged 50 and over however younger patients are also included in the weekly and annual number of scans performed at a centre.</t>
  </si>
  <si>
    <t>A retrospective audit evaluating the proportion of incidentally found vertebral fractures in CT chest abdomen and pelvis studies to include referral source. Supporting demand modelling through vertebral fracture management decision tree.</t>
  </si>
  <si>
    <t>Sagittal views of the spine (MPR) are assessed, by a clinician with experience of interpreting spine images, for the presence of moderate and severe vertebral fractures</t>
  </si>
  <si>
    <t>Vertebral fractures are defined using either semi-quantitate morphometry (Genant et al) or the algorithm-based quantitively (ABQ) (Jiang et al) method (sheet 4)</t>
  </si>
  <si>
    <t>Vertebral fracture type is recorded (metastatic/pathological/traumatic)</t>
  </si>
  <si>
    <t>Referral source/type is recorded (oncology staging/trauma)</t>
  </si>
  <si>
    <t>Demand model indicates the expected number of new FLS assessments per n. CT scan input.</t>
  </si>
  <si>
    <t>Data from previously collected vertebral fracture prevalence or reporting audit may be used to inform criteria 1, 2,3 and 4</t>
  </si>
  <si>
    <t>Is this a metastatic or pathological vertebral fracture?</t>
  </si>
  <si>
    <r>
      <t xml:space="preserve">Patients with Vfx </t>
    </r>
    <r>
      <rPr>
        <b/>
        <i/>
        <sz val="10"/>
        <color theme="1"/>
        <rFont val="Verdana"/>
        <family val="2"/>
      </rPr>
      <t>and</t>
    </r>
    <r>
      <rPr>
        <b/>
        <sz val="10"/>
        <color theme="1"/>
        <rFont val="Verdana"/>
        <family val="2"/>
      </rPr>
      <t xml:space="preserve"> malignancy referral</t>
    </r>
  </si>
  <si>
    <r>
      <t xml:space="preserve">Patients with Vfx </t>
    </r>
    <r>
      <rPr>
        <b/>
        <i/>
        <sz val="10"/>
        <color theme="1"/>
        <rFont val="Verdana"/>
        <family val="2"/>
      </rPr>
      <t>and</t>
    </r>
    <r>
      <rPr>
        <b/>
        <sz val="10"/>
        <color theme="1"/>
        <rFont val="Verdana"/>
        <family val="2"/>
      </rPr>
      <t xml:space="preserve">  trauma referral</t>
    </r>
  </si>
  <si>
    <r>
      <t xml:space="preserve">Patients with Vfx </t>
    </r>
    <r>
      <rPr>
        <b/>
        <i/>
        <sz val="10"/>
        <color theme="1"/>
        <rFont val="Verdana"/>
        <family val="2"/>
      </rPr>
      <t>and</t>
    </r>
    <r>
      <rPr>
        <b/>
        <sz val="10"/>
        <color theme="1"/>
        <rFont val="Verdana"/>
        <family val="2"/>
      </rPr>
      <t xml:space="preserve"> known to OP/FLS</t>
    </r>
  </si>
  <si>
    <r>
      <t xml:space="preserve">Patients with Vfx </t>
    </r>
    <r>
      <rPr>
        <b/>
        <i/>
        <sz val="10"/>
        <color theme="1"/>
        <rFont val="Verdana"/>
        <family val="2"/>
      </rPr>
      <t>and</t>
    </r>
    <r>
      <rPr>
        <b/>
        <sz val="10"/>
        <color theme="1"/>
        <rFont val="Verdana"/>
        <family val="2"/>
      </rPr>
      <t xml:space="preserve"> known malignancy </t>
    </r>
  </si>
  <si>
    <t>* Note that each case may fulfil more than one criteria therefore the sum of percentages may be greater than 100%</t>
  </si>
  <si>
    <t>Excluded from referral to FLS</t>
  </si>
  <si>
    <t>Cases with metastatic/pathological Vfx</t>
  </si>
  <si>
    <t>Cases with traumatic Vfx</t>
  </si>
  <si>
    <t>Enter number here</t>
  </si>
  <si>
    <t>Incidential Vertebral Fracture Demand Model</t>
  </si>
  <si>
    <t>The Incidental Vertebral Facture Demand Model (hereafter referred to as the 'Model') will predict the estimated number of new referrals to FLS from the incidental finding of vertebral fracture, from diagnostic imaging tests and scans, in people aged over 50 years in defined population.</t>
  </si>
  <si>
    <t>This model is informed by the vertebral fracture management for secondary fracture prevention pathway. (tab 6)</t>
  </si>
  <si>
    <t>Enter preferred weekly, monthy or annual scans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</si>
</sst>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1"/>
      <color theme="1"/>
      <name val="Calibri"/>
      <family val="2"/>
      <scheme val="minor"/>
    </font>
    <font>
      <b/>
      <sz val="11"/>
      <color theme="1"/>
      <name val="Calibri"/>
      <family val="2"/>
      <scheme val="minor"/>
    </font>
    <font>
      <sz val="12"/>
      <color theme="1"/>
      <name val="Verdana"/>
      <family val="2"/>
    </font>
    <font>
      <sz val="11"/>
      <color theme="1"/>
      <name val="Verdana"/>
      <family val="2"/>
    </font>
    <font>
      <b/>
      <sz val="12"/>
      <color theme="1"/>
      <name val="Verdana"/>
      <family val="2"/>
    </font>
    <font>
      <b/>
      <sz val="11"/>
      <color theme="1"/>
      <name val="Verdana"/>
      <family val="2"/>
    </font>
    <font>
      <b/>
      <i/>
      <sz val="11"/>
      <color theme="1"/>
      <name val="Verdana"/>
      <family val="2"/>
    </font>
    <font>
      <sz val="10"/>
      <color theme="1"/>
      <name val="Verdana"/>
      <family val="2"/>
    </font>
    <font>
      <sz val="10"/>
      <color theme="1"/>
      <name val="Calibri"/>
      <family val="2"/>
      <scheme val="minor"/>
    </font>
    <font>
      <b/>
      <sz val="10"/>
      <color theme="1"/>
      <name val="Verdana"/>
      <family val="2"/>
    </font>
    <font>
      <i/>
      <sz val="10"/>
      <color theme="1"/>
      <name val="Verdana"/>
      <family val="2"/>
    </font>
    <font>
      <b/>
      <i/>
      <sz val="10"/>
      <color theme="1"/>
      <name val="Verdana"/>
      <family val="2"/>
    </font>
    <font>
      <sz val="11"/>
      <color rgb="FFFF0000"/>
      <name val="Calibri"/>
      <family val="2"/>
      <scheme val="minor"/>
    </font>
    <font>
      <sz val="11"/>
      <color rgb="FFFF0000"/>
      <name val="Verdana"/>
      <family val="2"/>
    </font>
    <font>
      <sz val="12"/>
      <color rgb="FFFF0000"/>
      <name val="Verdana"/>
      <family val="2"/>
    </font>
    <font>
      <sz val="10"/>
      <color rgb="FFFF0000"/>
      <name val="Verdana"/>
      <family val="2"/>
    </font>
    <font>
      <sz val="12"/>
      <color theme="1"/>
      <name val="Calibri"/>
      <family val="2"/>
      <scheme val="minor"/>
    </font>
    <font>
      <i/>
      <sz val="12"/>
      <color theme="1"/>
      <name val="Verdana"/>
      <family val="2"/>
    </font>
    <font>
      <sz val="24"/>
      <color theme="1"/>
      <name val="Verdana"/>
      <family val="2"/>
    </font>
    <font>
      <b/>
      <u/>
      <sz val="12"/>
      <color theme="1"/>
      <name val="Verdana"/>
      <family val="2"/>
    </font>
    <font>
      <sz val="12"/>
      <color rgb="FFFF0000"/>
      <name val="Calibri"/>
      <family val="2"/>
      <scheme val="minor"/>
    </font>
    <font>
      <b/>
      <u/>
      <sz val="11"/>
      <color theme="1"/>
      <name val="Verdana"/>
      <family val="2"/>
    </font>
    <font>
      <b/>
      <sz val="10"/>
      <name val="Verdana"/>
      <family val="2"/>
    </font>
    <font>
      <b/>
      <sz val="12"/>
      <color theme="1"/>
      <name val="Calibri"/>
      <family val="2"/>
      <scheme val="minor"/>
    </font>
    <font>
      <b/>
      <sz val="12"/>
      <name val="Verdana"/>
      <family val="2"/>
    </font>
    <font>
      <i/>
      <sz val="10"/>
      <color theme="1"/>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9" tint="0.599963377788628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134">
    <xf numFmtId="0" fontId="0" fillId="0" borderId="0" xfId="0"/>
    <xf numFmtId="0" fontId="3" fillId="0" borderId="0" xfId="0" applyFont="1"/>
    <xf numFmtId="0" fontId="7" fillId="0" borderId="0" xfId="0" applyFont="1"/>
    <xf numFmtId="0" fontId="8" fillId="2" borderId="3" xfId="0" applyFont="1" applyFill="1" applyBorder="1" applyAlignment="1">
      <alignment horizontal="center"/>
    </xf>
    <xf numFmtId="0" fontId="8" fillId="2" borderId="4" xfId="0" applyFont="1" applyFill="1" applyBorder="1" applyAlignment="1">
      <alignment horizontal="center"/>
    </xf>
    <xf numFmtId="0" fontId="7" fillId="0" borderId="1" xfId="0" applyFont="1" applyBorder="1"/>
    <xf numFmtId="0" fontId="8" fillId="2" borderId="1" xfId="0" applyFont="1" applyFill="1" applyBorder="1"/>
    <xf numFmtId="0" fontId="8" fillId="2" borderId="0" xfId="0" applyFont="1" applyFill="1"/>
    <xf numFmtId="0" fontId="8" fillId="2" borderId="0" xfId="0" applyFont="1" applyFill="1" applyAlignment="1">
      <alignment horizontal="center"/>
    </xf>
    <xf numFmtId="0" fontId="0" fillId="3" borderId="0" xfId="0" applyFill="1"/>
    <xf numFmtId="0" fontId="12" fillId="3" borderId="0" xfId="0" applyFont="1" applyFill="1"/>
    <xf numFmtId="0" fontId="3" fillId="3" borderId="0" xfId="0" applyFont="1" applyFill="1"/>
    <xf numFmtId="0" fontId="13" fillId="3" borderId="0" xfId="0" applyFont="1" applyFill="1"/>
    <xf numFmtId="0" fontId="3" fillId="3" borderId="0" xfId="0" applyFont="1" applyFill="1" applyAlignment="1">
      <alignment wrapText="1"/>
    </xf>
    <xf numFmtId="0" fontId="0" fillId="3" borderId="0" xfId="0" applyFill="1" applyAlignment="1">
      <alignment wrapText="1"/>
    </xf>
    <xf numFmtId="0" fontId="16" fillId="3" borderId="0" xfId="0" applyFont="1" applyFill="1"/>
    <xf numFmtId="0" fontId="2" fillId="3" borderId="0" xfId="0" applyFont="1" applyFill="1"/>
    <xf numFmtId="0" fontId="17" fillId="3" borderId="0" xfId="0" applyFont="1" applyFill="1"/>
    <xf numFmtId="0" fontId="18" fillId="3" borderId="0" xfId="0" applyFont="1" applyFill="1"/>
    <xf numFmtId="0" fontId="2" fillId="3" borderId="0" xfId="0" applyFont="1" applyFill="1" applyAlignment="1">
      <alignment wrapText="1"/>
    </xf>
    <xf numFmtId="0" fontId="14" fillId="3" borderId="0" xfId="0" applyFont="1" applyFill="1"/>
    <xf numFmtId="0" fontId="4" fillId="3" borderId="0" xfId="0" applyFont="1" applyFill="1" applyAlignment="1">
      <alignment wrapText="1"/>
    </xf>
    <xf numFmtId="0" fontId="17" fillId="3" borderId="0" xfId="0" applyFont="1" applyFill="1" applyAlignment="1"/>
    <xf numFmtId="0" fontId="18" fillId="3" borderId="0" xfId="0" applyFont="1" applyFill="1" applyAlignment="1"/>
    <xf numFmtId="0" fontId="4" fillId="3" borderId="0" xfId="0" applyFont="1" applyFill="1"/>
    <xf numFmtId="0" fontId="19" fillId="3" borderId="0" xfId="0" applyFont="1" applyFill="1"/>
    <xf numFmtId="0" fontId="20" fillId="3" borderId="0" xfId="0" applyFont="1" applyFill="1"/>
    <xf numFmtId="0" fontId="1" fillId="3" borderId="0" xfId="0" applyFont="1" applyFill="1" applyAlignment="1"/>
    <xf numFmtId="0" fontId="0" fillId="3" borderId="0" xfId="0" applyFill="1" applyAlignment="1"/>
    <xf numFmtId="0" fontId="7" fillId="0" borderId="0" xfId="0" applyFont="1" applyAlignment="1">
      <alignment horizontal="center"/>
    </xf>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7" fillId="3" borderId="0" xfId="0" applyFont="1" applyFill="1" applyAlignment="1">
      <alignment wrapText="1"/>
    </xf>
    <xf numFmtId="0" fontId="9" fillId="3" borderId="0" xfId="0" applyFont="1" applyFill="1" applyAlignment="1">
      <alignment wrapText="1"/>
    </xf>
    <xf numFmtId="0" fontId="15" fillId="3" borderId="0" xfId="0" applyFont="1" applyFill="1" applyAlignment="1"/>
    <xf numFmtId="0" fontId="9" fillId="3" borderId="1" xfId="0" applyFont="1" applyFill="1" applyBorder="1" applyAlignment="1">
      <alignment wrapText="1"/>
    </xf>
    <xf numFmtId="164" fontId="2" fillId="3" borderId="1" xfId="0" applyNumberFormat="1" applyFont="1" applyFill="1" applyBorder="1" applyAlignment="1">
      <alignment horizontal="center" vertical="center" wrapText="1"/>
    </xf>
    <xf numFmtId="0" fontId="15" fillId="3" borderId="0" xfId="0" quotePrefix="1" applyFont="1" applyFill="1" applyAlignment="1"/>
    <xf numFmtId="0" fontId="14" fillId="3" borderId="0" xfId="0" applyFont="1" applyFill="1" applyAlignment="1"/>
    <xf numFmtId="0" fontId="9" fillId="3" borderId="1" xfId="0" applyFont="1" applyFill="1" applyBorder="1" applyAlignment="1">
      <alignment vertical="center" wrapText="1"/>
    </xf>
    <xf numFmtId="0" fontId="9" fillId="2" borderId="1" xfId="0" applyFont="1" applyFill="1" applyBorder="1" applyAlignment="1">
      <alignment horizontal="center" vertical="center" wrapText="1"/>
    </xf>
    <xf numFmtId="164" fontId="4" fillId="5" borderId="1" xfId="0" applyNumberFormat="1" applyFont="1" applyFill="1" applyBorder="1" applyAlignment="1">
      <alignment horizontal="center" vertical="center" wrapText="1"/>
    </xf>
    <xf numFmtId="0" fontId="22" fillId="0" borderId="1" xfId="0" applyFont="1" applyBorder="1" applyAlignment="1">
      <alignment horizontal="center" vertical="center" wrapText="1"/>
    </xf>
    <xf numFmtId="0" fontId="22" fillId="0" borderId="1" xfId="0" applyFont="1" applyBorder="1" applyAlignment="1">
      <alignment vertical="center" wrapText="1"/>
    </xf>
    <xf numFmtId="0" fontId="7" fillId="0" borderId="0" xfId="0" applyFont="1" applyAlignment="1">
      <alignment vertical="center"/>
    </xf>
    <xf numFmtId="1" fontId="3" fillId="3" borderId="0" xfId="0" applyNumberFormat="1" applyFont="1" applyFill="1"/>
    <xf numFmtId="0" fontId="0" fillId="3" borderId="0" xfId="0" applyFill="1" applyAlignment="1">
      <alignment vertical="center"/>
    </xf>
    <xf numFmtId="1" fontId="3" fillId="3" borderId="0" xfId="0" applyNumberFormat="1" applyFont="1" applyFill="1" applyBorder="1"/>
    <xf numFmtId="0" fontId="19" fillId="3" borderId="0" xfId="0" applyFont="1" applyFill="1" applyAlignment="1">
      <alignment horizontal="left"/>
    </xf>
    <xf numFmtId="1" fontId="23" fillId="3" borderId="0" xfId="0" applyNumberFormat="1" applyFont="1" applyFill="1" applyBorder="1" applyAlignment="1">
      <alignment vertical="center"/>
    </xf>
    <xf numFmtId="1" fontId="3" fillId="3" borderId="0" xfId="0" applyNumberFormat="1" applyFont="1" applyFill="1" applyBorder="1" applyAlignment="1">
      <alignment wrapText="1"/>
    </xf>
    <xf numFmtId="0" fontId="0" fillId="3" borderId="0" xfId="0" applyFill="1" applyBorder="1" applyAlignment="1"/>
    <xf numFmtId="0" fontId="7" fillId="3" borderId="0" xfId="0" applyFont="1" applyFill="1" applyBorder="1" applyAlignment="1">
      <alignment wrapText="1"/>
    </xf>
    <xf numFmtId="0" fontId="15" fillId="3" borderId="0" xfId="0" applyFont="1" applyFill="1" applyBorder="1" applyAlignment="1"/>
    <xf numFmtId="0" fontId="5" fillId="3" borderId="0" xfId="0" applyFont="1" applyFill="1" applyBorder="1" applyAlignment="1">
      <alignment wrapText="1"/>
    </xf>
    <xf numFmtId="164" fontId="2" fillId="3" borderId="9" xfId="0" applyNumberFormat="1" applyFont="1" applyFill="1" applyBorder="1" applyAlignment="1">
      <alignment horizontal="center" vertical="center" wrapText="1"/>
    </xf>
    <xf numFmtId="164" fontId="2" fillId="3" borderId="8" xfId="0" applyNumberFormat="1" applyFont="1" applyFill="1" applyBorder="1" applyAlignment="1">
      <alignment horizontal="center" vertical="center" wrapText="1"/>
    </xf>
    <xf numFmtId="0" fontId="0" fillId="3" borderId="0" xfId="0" applyFill="1" applyBorder="1" applyAlignment="1">
      <alignment wrapText="1"/>
    </xf>
    <xf numFmtId="0" fontId="12" fillId="3" borderId="0" xfId="0" applyFont="1" applyFill="1" applyBorder="1" applyAlignment="1"/>
    <xf numFmtId="1" fontId="19" fillId="3" borderId="0" xfId="0" applyNumberFormat="1" applyFont="1" applyFill="1" applyBorder="1" applyAlignment="1">
      <alignment vertical="center"/>
    </xf>
    <xf numFmtId="1" fontId="16" fillId="3" borderId="0" xfId="0" applyNumberFormat="1" applyFont="1" applyFill="1" applyAlignment="1">
      <alignment vertical="center"/>
    </xf>
    <xf numFmtId="0" fontId="16" fillId="3" borderId="0" xfId="0" applyFont="1" applyFill="1" applyAlignment="1">
      <alignment vertical="center"/>
    </xf>
    <xf numFmtId="0" fontId="24" fillId="6" borderId="1" xfId="0" applyFont="1" applyFill="1" applyBorder="1" applyAlignment="1">
      <alignment horizontal="center" wrapText="1"/>
    </xf>
    <xf numFmtId="1" fontId="2" fillId="3" borderId="0" xfId="0" applyNumberFormat="1" applyFont="1" applyFill="1"/>
    <xf numFmtId="0" fontId="16" fillId="3" borderId="0" xfId="0" applyFont="1" applyFill="1" applyAlignment="1"/>
    <xf numFmtId="0" fontId="2" fillId="3" borderId="0" xfId="0" applyFont="1" applyFill="1" applyBorder="1" applyAlignment="1">
      <alignment wrapText="1"/>
    </xf>
    <xf numFmtId="0" fontId="24" fillId="3" borderId="1" xfId="0" applyFont="1" applyFill="1" applyBorder="1" applyAlignment="1">
      <alignment vertical="center" wrapText="1"/>
    </xf>
    <xf numFmtId="0" fontId="4" fillId="3" borderId="0" xfId="0" applyFont="1" applyFill="1" applyBorder="1" applyAlignment="1"/>
    <xf numFmtId="0" fontId="4" fillId="3" borderId="2" xfId="0" applyFont="1" applyFill="1" applyBorder="1" applyAlignment="1">
      <alignment wrapText="1"/>
    </xf>
    <xf numFmtId="1" fontId="4" fillId="3" borderId="1" xfId="0" applyNumberFormat="1" applyFont="1" applyFill="1" applyBorder="1" applyAlignment="1">
      <alignment vertical="center" wrapText="1"/>
    </xf>
    <xf numFmtId="1" fontId="2" fillId="3" borderId="0" xfId="0" applyNumberFormat="1" applyFont="1" applyFill="1" applyBorder="1"/>
    <xf numFmtId="0" fontId="4" fillId="3" borderId="0" xfId="0" applyFont="1" applyFill="1" applyBorder="1" applyAlignment="1">
      <alignment wrapText="1"/>
    </xf>
    <xf numFmtId="1" fontId="4" fillId="3" borderId="9" xfId="0" applyNumberFormat="1" applyFont="1" applyFill="1" applyBorder="1" applyAlignment="1">
      <alignment vertical="center" wrapText="1"/>
    </xf>
    <xf numFmtId="1" fontId="4" fillId="3" borderId="8" xfId="0" applyNumberFormat="1" applyFont="1" applyFill="1" applyBorder="1" applyAlignment="1">
      <alignment vertical="center" wrapText="1"/>
    </xf>
    <xf numFmtId="0" fontId="2" fillId="3" borderId="0" xfId="0" applyFont="1" applyFill="1" applyBorder="1" applyAlignment="1"/>
    <xf numFmtId="0" fontId="2" fillId="3" borderId="2" xfId="0" applyFont="1" applyFill="1" applyBorder="1" applyAlignment="1">
      <alignment wrapText="1"/>
    </xf>
    <xf numFmtId="1" fontId="2" fillId="3" borderId="1" xfId="0" applyNumberFormat="1" applyFont="1" applyFill="1" applyBorder="1" applyAlignment="1">
      <alignment vertical="center" wrapText="1"/>
    </xf>
    <xf numFmtId="0" fontId="2" fillId="3" borderId="0" xfId="0" applyFont="1" applyFill="1" applyAlignment="1">
      <alignment vertical="center" wrapText="1"/>
    </xf>
    <xf numFmtId="0" fontId="16" fillId="3" borderId="6" xfId="0" applyFont="1" applyFill="1" applyBorder="1" applyAlignment="1">
      <alignment vertical="center"/>
    </xf>
    <xf numFmtId="0" fontId="4" fillId="3" borderId="2" xfId="0" applyFont="1" applyFill="1" applyBorder="1" applyAlignment="1"/>
    <xf numFmtId="0" fontId="4" fillId="3" borderId="2" xfId="0" applyFont="1" applyFill="1" applyBorder="1" applyAlignment="1">
      <alignment vertical="center" wrapText="1"/>
    </xf>
    <xf numFmtId="1" fontId="2" fillId="3" borderId="0" xfId="0" applyNumberFormat="1" applyFont="1" applyFill="1" applyBorder="1" applyAlignment="1">
      <alignment wrapText="1"/>
    </xf>
    <xf numFmtId="1" fontId="4" fillId="3" borderId="0" xfId="0" applyNumberFormat="1" applyFont="1" applyFill="1" applyBorder="1" applyAlignment="1"/>
    <xf numFmtId="1" fontId="4" fillId="3" borderId="1" xfId="0" applyNumberFormat="1" applyFont="1" applyFill="1" applyBorder="1" applyAlignment="1">
      <alignment vertical="center"/>
    </xf>
    <xf numFmtId="0" fontId="16" fillId="3" borderId="0" xfId="0" applyFont="1" applyFill="1" applyBorder="1" applyAlignment="1"/>
    <xf numFmtId="0" fontId="4" fillId="3" borderId="0" xfId="0" applyFont="1" applyFill="1" applyBorder="1" applyAlignment="1">
      <alignment horizontal="left"/>
    </xf>
    <xf numFmtId="0" fontId="2" fillId="3" borderId="0" xfId="0" applyFont="1" applyFill="1" applyBorder="1" applyAlignment="1">
      <alignment horizontal="left" indent="2"/>
    </xf>
    <xf numFmtId="0" fontId="4" fillId="3" borderId="0" xfId="0" applyFont="1" applyFill="1" applyBorder="1" applyAlignment="1">
      <alignment horizontal="left" indent="2"/>
    </xf>
    <xf numFmtId="0" fontId="7" fillId="3" borderId="0" xfId="0" applyFont="1" applyFill="1"/>
    <xf numFmtId="0" fontId="8" fillId="3" borderId="0" xfId="0" applyFont="1" applyFill="1" applyAlignment="1">
      <alignment horizontal="center"/>
    </xf>
    <xf numFmtId="0" fontId="15" fillId="3" borderId="0" xfId="0" applyFont="1" applyFill="1"/>
    <xf numFmtId="0" fontId="16" fillId="3" borderId="0" xfId="0" applyFont="1" applyFill="1" applyAlignment="1">
      <alignment horizontal="center"/>
    </xf>
    <xf numFmtId="0" fontId="7" fillId="3" borderId="0" xfId="0" applyFont="1" applyFill="1" applyAlignment="1">
      <alignment vertical="center"/>
    </xf>
    <xf numFmtId="0" fontId="15" fillId="3" borderId="0" xfId="0" applyFont="1" applyFill="1" applyAlignment="1">
      <alignment vertical="center"/>
    </xf>
    <xf numFmtId="0" fontId="2" fillId="3" borderId="0" xfId="0" applyFont="1" applyFill="1" applyAlignment="1"/>
    <xf numFmtId="0" fontId="10" fillId="3" borderId="0" xfId="0" applyFont="1" applyFill="1" applyAlignment="1"/>
    <xf numFmtId="0" fontId="2" fillId="3" borderId="0" xfId="0" applyFont="1" applyFill="1" applyBorder="1" applyAlignment="1">
      <alignment vertical="top" wrapText="1"/>
    </xf>
    <xf numFmtId="0" fontId="0" fillId="3" borderId="0" xfId="0" applyFill="1" applyBorder="1" applyAlignment="1">
      <alignment vertical="top" wrapText="1"/>
    </xf>
    <xf numFmtId="0" fontId="2" fillId="3" borderId="0" xfId="0" applyFont="1" applyFill="1" applyAlignment="1">
      <alignment horizontal="center"/>
    </xf>
    <xf numFmtId="0" fontId="2" fillId="3" borderId="0" xfId="0" applyFont="1" applyFill="1" applyBorder="1" applyAlignment="1">
      <alignment horizontal="left"/>
    </xf>
    <xf numFmtId="0" fontId="4" fillId="3" borderId="0" xfId="0" applyFont="1" applyFill="1" applyAlignment="1"/>
    <xf numFmtId="0" fontId="2" fillId="3" borderId="0" xfId="0" applyFont="1" applyFill="1" applyAlignment="1">
      <alignment horizontal="left" wrapText="1"/>
    </xf>
    <xf numFmtId="0" fontId="19" fillId="3" borderId="0" xfId="0" applyFont="1" applyFill="1" applyAlignment="1"/>
    <xf numFmtId="0" fontId="3" fillId="3" borderId="0" xfId="0" applyFont="1" applyFill="1" applyAlignment="1"/>
    <xf numFmtId="0" fontId="2" fillId="3" borderId="0" xfId="0" applyFont="1" applyFill="1" applyBorder="1"/>
    <xf numFmtId="0" fontId="3" fillId="3" borderId="0" xfId="0" applyFont="1" applyFill="1" applyBorder="1" applyAlignment="1">
      <alignment vertical="top"/>
    </xf>
    <xf numFmtId="0" fontId="7" fillId="3" borderId="0" xfId="0" applyFont="1" applyFill="1" applyBorder="1"/>
    <xf numFmtId="0" fontId="3" fillId="3" borderId="0" xfId="0" applyFont="1" applyFill="1" applyAlignment="1">
      <alignment vertical="center"/>
    </xf>
    <xf numFmtId="0" fontId="12" fillId="3" borderId="0" xfId="0" applyFont="1" applyFill="1" applyAlignment="1">
      <alignment vertical="center"/>
    </xf>
    <xf numFmtId="0" fontId="6" fillId="3" borderId="0" xfId="0" applyFont="1" applyFill="1" applyAlignment="1">
      <alignment vertical="center"/>
    </xf>
    <xf numFmtId="0" fontId="3" fillId="3" borderId="0" xfId="0" applyFont="1" applyFill="1" applyBorder="1" applyAlignment="1">
      <alignment vertical="center"/>
    </xf>
    <xf numFmtId="0" fontId="0" fillId="3" borderId="0" xfId="0" applyFill="1" applyBorder="1" applyAlignment="1">
      <alignment vertical="center"/>
    </xf>
    <xf numFmtId="0" fontId="21" fillId="0" borderId="0" xfId="0" applyFont="1"/>
    <xf numFmtId="0" fontId="3" fillId="4" borderId="0" xfId="0" applyFont="1" applyFill="1"/>
    <xf numFmtId="0" fontId="5" fillId="0" borderId="0" xfId="0" applyFont="1" applyAlignment="1">
      <alignment horizontal="center"/>
    </xf>
    <xf numFmtId="0" fontId="25" fillId="3" borderId="0" xfId="0" applyFont="1" applyFill="1" applyAlignment="1">
      <alignment vertical="center"/>
    </xf>
    <xf numFmtId="0" fontId="3" fillId="3" borderId="0" xfId="0" applyFont="1" applyFill="1" applyAlignment="1">
      <alignment vertical="center" wrapText="1"/>
    </xf>
    <xf numFmtId="0" fontId="0" fillId="3" borderId="0" xfId="0" applyFont="1" applyFill="1" applyAlignment="1">
      <alignment vertical="center" wrapText="1"/>
    </xf>
    <xf numFmtId="0" fontId="3" fillId="3" borderId="0" xfId="0" applyFont="1" applyFill="1" applyAlignment="1">
      <alignment vertical="top" wrapText="1"/>
    </xf>
    <xf numFmtId="0" fontId="0" fillId="3" borderId="0" xfId="0" applyFill="1" applyAlignment="1">
      <alignment vertical="top" wrapText="1"/>
    </xf>
    <xf numFmtId="0" fontId="0" fillId="3" borderId="0" xfId="0" applyFill="1" applyAlignment="1"/>
    <xf numFmtId="0" fontId="3" fillId="3" borderId="0" xfId="0" applyFont="1" applyFill="1" applyAlignment="1">
      <alignment wrapText="1"/>
    </xf>
    <xf numFmtId="0" fontId="0" fillId="3" borderId="0" xfId="0" applyFill="1" applyAlignment="1">
      <alignment wrapText="1"/>
    </xf>
    <xf numFmtId="0" fontId="2" fillId="3" borderId="0" xfId="0" applyFont="1" applyFill="1" applyAlignment="1">
      <alignment horizontal="left" vertical="center" wrapText="1"/>
    </xf>
    <xf numFmtId="0" fontId="9" fillId="2" borderId="1" xfId="0" applyFont="1" applyFill="1" applyBorder="1" applyAlignment="1">
      <alignment horizontal="center" wrapText="1"/>
    </xf>
    <xf numFmtId="0" fontId="5" fillId="0" borderId="1" xfId="0" applyFont="1" applyBorder="1" applyAlignment="1">
      <alignment horizontal="center" wrapText="1"/>
    </xf>
    <xf numFmtId="0" fontId="9"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2" fillId="3" borderId="0" xfId="0" applyFont="1" applyFill="1" applyAlignment="1">
      <alignment wrapText="1"/>
    </xf>
    <xf numFmtId="0" fontId="16" fillId="3" borderId="0" xfId="0" applyFont="1" applyFill="1" applyAlignment="1">
      <alignment wrapText="1"/>
    </xf>
    <xf numFmtId="0" fontId="5" fillId="3" borderId="0" xfId="0" applyFont="1" applyFill="1" applyAlignment="1"/>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148168</xdr:colOff>
      <xdr:row>2</xdr:row>
      <xdr:rowOff>105834</xdr:rowOff>
    </xdr:from>
    <xdr:to>
      <xdr:col>12</xdr:col>
      <xdr:colOff>148168</xdr:colOff>
      <xdr:row>10</xdr:row>
      <xdr:rowOff>52917</xdr:rowOff>
    </xdr:to>
    <xdr:sp macro="" textlink="">
      <xdr:nvSpPr>
        <xdr:cNvPr id="3" name="TextBox 2">
          <a:extLst>
            <a:ext uri="{FF2B5EF4-FFF2-40B4-BE49-F238E27FC236}">
              <a16:creationId xmlns:a16="http://schemas.microsoft.com/office/drawing/2014/main" id="{990294A7-D271-4435-922F-110E678B95D1}"/>
            </a:ext>
          </a:extLst>
        </xdr:cNvPr>
        <xdr:cNvSpPr txBox="1"/>
      </xdr:nvSpPr>
      <xdr:spPr>
        <a:xfrm>
          <a:off x="148168" y="677334"/>
          <a:ext cx="13049250" cy="1555750"/>
        </a:xfrm>
        <a:prstGeom prst="rect">
          <a:avLst/>
        </a:prstGeom>
        <a:solidFill>
          <a:srgbClr val="DDDDDD"/>
        </a:solidFill>
        <a:ln w="9525" cmpd="sng">
          <a:solidFill>
            <a:schemeClr val="lt1">
              <a:shade val="50000"/>
            </a:schemeClr>
          </a:solidFill>
        </a:ln>
        <a:effectLst>
          <a:innerShdw blurRad="114300">
            <a:prstClr val="black"/>
          </a:innerShdw>
        </a:effectLst>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latin typeface="Verdana" panose="020B0604030504040204" pitchFamily="34" charset="0"/>
              <a:ea typeface="Verdana" panose="020B0604030504040204" pitchFamily="34" charset="0"/>
            </a:rPr>
            <a:t>Conditions of use - important, please read</a:t>
          </a:r>
        </a:p>
        <a:p>
          <a:r>
            <a:rPr lang="en-GB" sz="1100">
              <a:latin typeface="Verdana" panose="020B0604030504040204" pitchFamily="34" charset="0"/>
              <a:ea typeface="Verdana" panose="020B0604030504040204" pitchFamily="34" charset="0"/>
            </a:rPr>
            <a:t>This tool has been created by the Royal Osteoporosis Society to assist NHS organisations in auditing systems and clinical practice to find vertebral fractures.  </a:t>
          </a:r>
        </a:p>
        <a:p>
          <a:r>
            <a:rPr lang="en-GB" sz="1100">
              <a:latin typeface="Verdana" panose="020B0604030504040204" pitchFamily="34" charset="0"/>
              <a:ea typeface="Verdana" panose="020B0604030504040204" pitchFamily="34" charset="0"/>
            </a:rPr>
            <a:t>The report is free and no copyright attaches to any part of the report. The report does not represent the views of the Royal Osteoporosis Society. </a:t>
          </a:r>
        </a:p>
        <a:p>
          <a:r>
            <a:rPr lang="en-GB" sz="1100">
              <a:latin typeface="Verdana" panose="020B0604030504040204" pitchFamily="34" charset="0"/>
              <a:ea typeface="Verdana" panose="020B0604030504040204" pitchFamily="34" charset="0"/>
            </a:rPr>
            <a:t>Every effort has been made to make sure that the information contained within this document is accurate and in full compliance with UK law and with best practice at the time of writing.  </a:t>
          </a:r>
        </a:p>
        <a:p>
          <a:endParaRPr lang="en-GB" sz="1100">
            <a:latin typeface="Verdana" panose="020B0604030504040204" pitchFamily="34" charset="0"/>
            <a:ea typeface="Verdana" panose="020B0604030504040204" pitchFamily="34" charset="0"/>
          </a:endParaRPr>
        </a:p>
        <a:p>
          <a:r>
            <a:rPr lang="en-GB" sz="1100">
              <a:latin typeface="Verdana" panose="020B0604030504040204" pitchFamily="34" charset="0"/>
              <a:ea typeface="Verdana" panose="020B0604030504040204" pitchFamily="34" charset="0"/>
            </a:rPr>
            <a:t>There is no guarantee as to the accuracy of the or reliability of any information contained in this report and use of the information contained is at the user’s risk and no liability whatsoever is accepted by the Royal Osteoporosis Society.</a:t>
          </a:r>
          <a:endParaRPr lang="en-GB" sz="1100" b="1" i="0" u="sng" baseline="0">
            <a:latin typeface="Verdana" panose="020B0604030504040204" pitchFamily="34" charset="0"/>
            <a:ea typeface="Verdana" panose="020B060403050404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133349</xdr:colOff>
      <xdr:row>2</xdr:row>
      <xdr:rowOff>95250</xdr:rowOff>
    </xdr:from>
    <xdr:to>
      <xdr:col>13</xdr:col>
      <xdr:colOff>1285874</xdr:colOff>
      <xdr:row>4</xdr:row>
      <xdr:rowOff>295275</xdr:rowOff>
    </xdr:to>
    <xdr:sp macro="" textlink="">
      <xdr:nvSpPr>
        <xdr:cNvPr id="2" name="TextBox 1">
          <a:extLst>
            <a:ext uri="{FF2B5EF4-FFF2-40B4-BE49-F238E27FC236}">
              <a16:creationId xmlns:a16="http://schemas.microsoft.com/office/drawing/2014/main" id="{E5632D59-89CF-4881-A293-7B346D907910}"/>
            </a:ext>
          </a:extLst>
        </xdr:cNvPr>
        <xdr:cNvSpPr txBox="1"/>
      </xdr:nvSpPr>
      <xdr:spPr>
        <a:xfrm>
          <a:off x="133349" y="657225"/>
          <a:ext cx="13916025" cy="942975"/>
        </a:xfrm>
        <a:prstGeom prst="rect">
          <a:avLst/>
        </a:prstGeom>
        <a:solidFill>
          <a:srgbClr val="DDDDDD"/>
        </a:solidFill>
        <a:ln w="9525" cmpd="sng">
          <a:solidFill>
            <a:schemeClr val="lt1">
              <a:shade val="50000"/>
            </a:schemeClr>
          </a:solidFill>
        </a:ln>
        <a:effectLst>
          <a:innerShdw blurRad="114300">
            <a:prstClr val="black"/>
          </a:innerShdw>
        </a:effectLst>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baseline="0">
              <a:solidFill>
                <a:schemeClr val="dk1"/>
              </a:solidFill>
              <a:effectLst/>
              <a:latin typeface="Verdana" panose="020B0604030504040204" pitchFamily="34" charset="0"/>
              <a:ea typeface="Verdana" panose="020B0604030504040204" pitchFamily="34" charset="0"/>
              <a:cs typeface="+mn-cs"/>
            </a:rPr>
            <a:t>Instructions and notes for this sheet</a:t>
          </a:r>
          <a:endParaRPr lang="en-GB" sz="1100">
            <a:latin typeface="Verdana" panose="020B0604030504040204" pitchFamily="34" charset="0"/>
            <a:ea typeface="Verdana" panose="020B0604030504040204" pitchFamily="34" charset="0"/>
          </a:endParaRPr>
        </a:p>
        <a:p>
          <a:r>
            <a:rPr lang="en-GB" sz="1100">
              <a:latin typeface="Verdana" panose="020B0604030504040204" pitchFamily="34" charset="0"/>
              <a:ea typeface="Verdana" panose="020B0604030504040204" pitchFamily="34" charset="0"/>
            </a:rPr>
            <a:t>This</a:t>
          </a:r>
          <a:r>
            <a:rPr lang="en-GB" sz="1100" baseline="0">
              <a:latin typeface="Verdana" panose="020B0604030504040204" pitchFamily="34" charset="0"/>
              <a:ea typeface="Verdana" panose="020B0604030504040204" pitchFamily="34" charset="0"/>
            </a:rPr>
            <a:t> sets out the criteria for inclusion in the audit.</a:t>
          </a:r>
        </a:p>
        <a:p>
          <a:endParaRPr lang="en-GB" sz="1200" b="1" baseline="0">
            <a:latin typeface="Verdana" panose="020B0604030504040204" pitchFamily="34" charset="0"/>
            <a:ea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800" b="1" i="0" u="sng" baseline="0">
              <a:latin typeface="Verdana" panose="020B0604030504040204" pitchFamily="34" charset="0"/>
              <a:ea typeface="Verdana" panose="020B0604030504040204" pitchFamily="34" charset="0"/>
            </a:rPr>
            <a:t>Guidance only - do not enter data on this sheet.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85726</xdr:colOff>
      <xdr:row>2</xdr:row>
      <xdr:rowOff>57150</xdr:rowOff>
    </xdr:from>
    <xdr:to>
      <xdr:col>10</xdr:col>
      <xdr:colOff>0</xdr:colOff>
      <xdr:row>11</xdr:row>
      <xdr:rowOff>114301</xdr:rowOff>
    </xdr:to>
    <xdr:sp macro="" textlink="">
      <xdr:nvSpPr>
        <xdr:cNvPr id="2" name="TextBox 1">
          <a:extLst>
            <a:ext uri="{FF2B5EF4-FFF2-40B4-BE49-F238E27FC236}">
              <a16:creationId xmlns:a16="http://schemas.microsoft.com/office/drawing/2014/main" id="{09481BAB-336D-4571-8970-808E4AA467FE}"/>
            </a:ext>
          </a:extLst>
        </xdr:cNvPr>
        <xdr:cNvSpPr txBox="1"/>
      </xdr:nvSpPr>
      <xdr:spPr>
        <a:xfrm>
          <a:off x="85726" y="619125"/>
          <a:ext cx="12896849" cy="1857376"/>
        </a:xfrm>
        <a:prstGeom prst="rect">
          <a:avLst/>
        </a:prstGeom>
        <a:solidFill>
          <a:srgbClr val="DDDDDD"/>
        </a:solidFill>
        <a:ln w="9525" cmpd="sng">
          <a:solidFill>
            <a:schemeClr val="lt1">
              <a:shade val="50000"/>
            </a:schemeClr>
          </a:solidFill>
        </a:ln>
        <a:effectLst>
          <a:innerShdw blurRad="114300">
            <a:prstClr val="black"/>
          </a:innerShdw>
        </a:effectLst>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baseline="0">
              <a:latin typeface="Verdana" panose="020B0604030504040204" pitchFamily="34" charset="0"/>
              <a:ea typeface="Verdana" panose="020B0604030504040204" pitchFamily="34" charset="0"/>
            </a:rPr>
            <a:t>Instructions and notes for this sheet</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Verdana" panose="020B0604030504040204" pitchFamily="34" charset="0"/>
              <a:ea typeface="Verdana" panose="020B0604030504040204" pitchFamily="34" charset="0"/>
              <a:cs typeface="+mn-cs"/>
            </a:rPr>
            <a:t>This sheet should be used to enter data from your</a:t>
          </a:r>
          <a:r>
            <a:rPr lang="en-GB" sz="1100" baseline="0">
              <a:solidFill>
                <a:schemeClr val="dk1"/>
              </a:solidFill>
              <a:effectLst/>
              <a:latin typeface="Verdana" panose="020B0604030504040204" pitchFamily="34" charset="0"/>
              <a:ea typeface="Verdana" panose="020B0604030504040204" pitchFamily="34" charset="0"/>
              <a:cs typeface="+mn-cs"/>
            </a:rPr>
            <a:t> audit.  </a:t>
          </a:r>
          <a:r>
            <a:rPr lang="en-GB" sz="1100" b="0" i="0" baseline="0">
              <a:latin typeface="Verdana" panose="020B0604030504040204" pitchFamily="34" charset="0"/>
              <a:ea typeface="Verdana" panose="020B0604030504040204" pitchFamily="34" charset="0"/>
            </a:rPr>
            <a:t>Please enter data in the columns indicated.  The Model only allows the following data items to be entered in each column, a</a:t>
          </a:r>
          <a:r>
            <a:rPr lang="en-GB" sz="1100" b="0" i="0" baseline="0">
              <a:solidFill>
                <a:schemeClr val="dk1"/>
              </a:solidFill>
              <a:effectLst/>
              <a:latin typeface="Verdana" panose="020B0604030504040204" pitchFamily="34" charset="0"/>
              <a:ea typeface="Verdana" panose="020B0604030504040204" pitchFamily="34" charset="0"/>
              <a:cs typeface="+mn-cs"/>
            </a:rPr>
            <a:t>ny other value will result in an error message</a:t>
          </a:r>
          <a:endParaRPr lang="en-GB" sz="1100" b="0" i="0" baseline="0">
            <a:latin typeface="Verdana" panose="020B0604030504040204" pitchFamily="34" charset="0"/>
            <a:ea typeface="Verdana" panose="020B0604030504040204" pitchFamily="34" charset="0"/>
          </a:endParaRPr>
        </a:p>
        <a:p>
          <a:r>
            <a:rPr lang="en-GB" sz="1100" b="0" i="0" baseline="0">
              <a:latin typeface="Verdana" panose="020B0604030504040204" pitchFamily="34" charset="0"/>
              <a:ea typeface="Verdana" panose="020B0604030504040204" pitchFamily="34" charset="0"/>
            </a:rPr>
            <a:t>0 = No	1 = Yes</a:t>
          </a:r>
        </a:p>
        <a:p>
          <a:endParaRPr lang="en-GB" sz="1100" b="0" i="0" baseline="0">
            <a:latin typeface="Verdana" panose="020B0604030504040204" pitchFamily="34" charset="0"/>
            <a:ea typeface="Verdana" panose="020B0604030504040204" pitchFamily="34" charset="0"/>
          </a:endParaRPr>
        </a:p>
        <a:p>
          <a:r>
            <a:rPr lang="en-GB" sz="1100" b="0" baseline="0">
              <a:latin typeface="Verdana" panose="020B0604030504040204" pitchFamily="34" charset="0"/>
              <a:ea typeface="Verdana" panose="020B0604030504040204" pitchFamily="34" charset="0"/>
            </a:rPr>
            <a:t>Please do not enter data in the columns coloured in pale blue as these are calculated values using the data in the row in which you have entered your data.  These are used to calculate outputs.  Please do not add or remove rows.  </a:t>
          </a:r>
        </a:p>
        <a:p>
          <a:endParaRPr lang="en-GB" sz="1100" b="0" baseline="0">
            <a:latin typeface="Verdana" panose="020B0604030504040204" pitchFamily="34" charset="0"/>
            <a:ea typeface="Verdana" panose="020B0604030504040204" pitchFamily="34" charset="0"/>
          </a:endParaRPr>
        </a:p>
        <a:p>
          <a:r>
            <a:rPr lang="en-GB" sz="1100" b="0" baseline="0">
              <a:latin typeface="Verdana" panose="020B0604030504040204" pitchFamily="34" charset="0"/>
              <a:ea typeface="Verdana" panose="020B0604030504040204" pitchFamily="34" charset="0"/>
            </a:rPr>
            <a:t>A filter button has been added to allow you to search for rows with specific values in each column.  This can help to trace any errors.  To activate the filter click on the small button in teh bottom right-hand corner of the row heading. Make sure that you remove the active filter before entering fresh data.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85724</xdr:colOff>
      <xdr:row>2</xdr:row>
      <xdr:rowOff>104775</xdr:rowOff>
    </xdr:from>
    <xdr:to>
      <xdr:col>12</xdr:col>
      <xdr:colOff>1343024</xdr:colOff>
      <xdr:row>9</xdr:row>
      <xdr:rowOff>31750</xdr:rowOff>
    </xdr:to>
    <xdr:sp macro="" textlink="">
      <xdr:nvSpPr>
        <xdr:cNvPr id="2" name="TextBox 1">
          <a:extLst>
            <a:ext uri="{FF2B5EF4-FFF2-40B4-BE49-F238E27FC236}">
              <a16:creationId xmlns:a16="http://schemas.microsoft.com/office/drawing/2014/main" id="{9227D469-5ACA-4CBF-A544-2A61BCC3DA08}"/>
            </a:ext>
          </a:extLst>
        </xdr:cNvPr>
        <xdr:cNvSpPr txBox="1"/>
      </xdr:nvSpPr>
      <xdr:spPr>
        <a:xfrm>
          <a:off x="85724" y="665692"/>
          <a:ext cx="14941550" cy="1038225"/>
        </a:xfrm>
        <a:prstGeom prst="rect">
          <a:avLst/>
        </a:prstGeom>
        <a:solidFill>
          <a:srgbClr val="DDDDDD"/>
        </a:solidFill>
        <a:ln w="9525" cmpd="sng">
          <a:solidFill>
            <a:schemeClr val="lt1">
              <a:shade val="50000"/>
            </a:schemeClr>
          </a:solidFill>
        </a:ln>
        <a:effectLst>
          <a:innerShdw blurRad="114300">
            <a:prstClr val="black"/>
          </a:innerShdw>
        </a:effectLst>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200" b="1" baseline="0">
              <a:solidFill>
                <a:schemeClr val="dk1"/>
              </a:solidFill>
              <a:latin typeface="Verdana" panose="020B0604030504040204" pitchFamily="34" charset="0"/>
              <a:ea typeface="Verdana" panose="020B0604030504040204" pitchFamily="34" charset="0"/>
              <a:cs typeface="+mn-cs"/>
            </a:rPr>
            <a:t>Instructions and notes for this sheet</a:t>
          </a:r>
        </a:p>
        <a:p>
          <a:pPr marL="0" indent="0"/>
          <a:r>
            <a:rPr lang="en-GB" sz="1200" b="0" baseline="0">
              <a:solidFill>
                <a:schemeClr val="dk1"/>
              </a:solidFill>
              <a:latin typeface="Verdana" panose="020B0604030504040204" pitchFamily="34" charset="0"/>
              <a:ea typeface="Verdana" panose="020B0604030504040204" pitchFamily="34" charset="0"/>
              <a:cs typeface="+mn-cs"/>
            </a:rPr>
            <a:t>This sheet summarises the data that you have entered and the outputs of the demand modelling.</a:t>
          </a:r>
        </a:p>
        <a:p>
          <a:endParaRPr lang="en-GB" sz="1200" b="1" baseline="0">
            <a:latin typeface="Verdana" panose="020B0604030504040204" pitchFamily="34" charset="0"/>
            <a:ea typeface="Verdana" panose="020B0604030504040204" pitchFamily="34" charset="0"/>
          </a:endParaRPr>
        </a:p>
        <a:p>
          <a:r>
            <a:rPr lang="en-GB" sz="1200" b="0" baseline="0">
              <a:latin typeface="Verdana" panose="020B0604030504040204" pitchFamily="34" charset="0"/>
              <a:ea typeface="Verdana" panose="020B0604030504040204" pitchFamily="34" charset="0"/>
            </a:rPr>
            <a:t>One piece of data is required to model the demand. This should be entered in the box with green fill. </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195262</xdr:colOff>
      <xdr:row>9</xdr:row>
      <xdr:rowOff>85725</xdr:rowOff>
    </xdr:from>
    <xdr:to>
      <xdr:col>27</xdr:col>
      <xdr:colOff>65534</xdr:colOff>
      <xdr:row>38</xdr:row>
      <xdr:rowOff>85724</xdr:rowOff>
    </xdr:to>
    <xdr:pic>
      <xdr:nvPicPr>
        <xdr:cNvPr id="2" name="Picture 1">
          <a:extLst>
            <a:ext uri="{FF2B5EF4-FFF2-40B4-BE49-F238E27FC236}">
              <a16:creationId xmlns:a16="http://schemas.microsoft.com/office/drawing/2014/main" id="{118A7669-4B1D-4E1E-9321-0C8AC8766134}"/>
            </a:ext>
          </a:extLst>
        </xdr:cNvPr>
        <xdr:cNvPicPr>
          <a:picLocks noChangeAspect="1"/>
        </xdr:cNvPicPr>
      </xdr:nvPicPr>
      <xdr:blipFill>
        <a:blip xmlns:r="http://schemas.openxmlformats.org/officeDocument/2006/relationships" r:embed="rId1"/>
        <a:stretch>
          <a:fillRect/>
        </a:stretch>
      </xdr:blipFill>
      <xdr:spPr>
        <a:xfrm>
          <a:off x="7072312" y="2019300"/>
          <a:ext cx="9014272" cy="5524499"/>
        </a:xfrm>
        <a:prstGeom prst="rect">
          <a:avLst/>
        </a:prstGeom>
      </xdr:spPr>
    </xdr:pic>
    <xdr:clientData/>
  </xdr:twoCellAnchor>
  <xdr:twoCellAnchor editAs="oneCell">
    <xdr:from>
      <xdr:col>0</xdr:col>
      <xdr:colOff>100012</xdr:colOff>
      <xdr:row>9</xdr:row>
      <xdr:rowOff>71438</xdr:rowOff>
    </xdr:from>
    <xdr:to>
      <xdr:col>11</xdr:col>
      <xdr:colOff>509587</xdr:colOff>
      <xdr:row>38</xdr:row>
      <xdr:rowOff>120469</xdr:rowOff>
    </xdr:to>
    <xdr:pic>
      <xdr:nvPicPr>
        <xdr:cNvPr id="3" name="Picture 2">
          <a:extLst>
            <a:ext uri="{FF2B5EF4-FFF2-40B4-BE49-F238E27FC236}">
              <a16:creationId xmlns:a16="http://schemas.microsoft.com/office/drawing/2014/main" id="{181780AF-4774-4C92-9587-7405453BA4F5}"/>
            </a:ext>
          </a:extLst>
        </xdr:cNvPr>
        <xdr:cNvPicPr>
          <a:picLocks noChangeAspect="1"/>
        </xdr:cNvPicPr>
      </xdr:nvPicPr>
      <xdr:blipFill>
        <a:blip xmlns:r="http://schemas.openxmlformats.org/officeDocument/2006/relationships" r:embed="rId2"/>
        <a:stretch>
          <a:fillRect/>
        </a:stretch>
      </xdr:blipFill>
      <xdr:spPr>
        <a:xfrm>
          <a:off x="100012" y="2005013"/>
          <a:ext cx="6677025" cy="5573531"/>
        </a:xfrm>
        <a:prstGeom prst="rect">
          <a:avLst/>
        </a:prstGeom>
      </xdr:spPr>
    </xdr:pic>
    <xdr:clientData/>
  </xdr:twoCellAnchor>
  <xdr:twoCellAnchor editAs="oneCell">
    <xdr:from>
      <xdr:col>1</xdr:col>
      <xdr:colOff>223838</xdr:colOff>
      <xdr:row>40</xdr:row>
      <xdr:rowOff>109537</xdr:rowOff>
    </xdr:from>
    <xdr:to>
      <xdr:col>16</xdr:col>
      <xdr:colOff>136981</xdr:colOff>
      <xdr:row>76</xdr:row>
      <xdr:rowOff>80108</xdr:rowOff>
    </xdr:to>
    <xdr:pic>
      <xdr:nvPicPr>
        <xdr:cNvPr id="4" name="Picture 3">
          <a:extLst>
            <a:ext uri="{FF2B5EF4-FFF2-40B4-BE49-F238E27FC236}">
              <a16:creationId xmlns:a16="http://schemas.microsoft.com/office/drawing/2014/main" id="{664465FD-2DE0-4942-854E-ABC2A2A87125}"/>
            </a:ext>
          </a:extLst>
        </xdr:cNvPr>
        <xdr:cNvPicPr>
          <a:picLocks noChangeAspect="1"/>
        </xdr:cNvPicPr>
      </xdr:nvPicPr>
      <xdr:blipFill>
        <a:blip xmlns:r="http://schemas.openxmlformats.org/officeDocument/2006/relationships" r:embed="rId3"/>
        <a:stretch>
          <a:fillRect/>
        </a:stretch>
      </xdr:blipFill>
      <xdr:spPr>
        <a:xfrm>
          <a:off x="223838" y="7348537"/>
          <a:ext cx="9200018" cy="6828571"/>
        </a:xfrm>
        <a:prstGeom prst="rect">
          <a:avLst/>
        </a:prstGeom>
      </xdr:spPr>
    </xdr:pic>
    <xdr:clientData/>
  </xdr:twoCellAnchor>
  <xdr:twoCellAnchor>
    <xdr:from>
      <xdr:col>0</xdr:col>
      <xdr:colOff>104775</xdr:colOff>
      <xdr:row>2</xdr:row>
      <xdr:rowOff>152400</xdr:rowOff>
    </xdr:from>
    <xdr:to>
      <xdr:col>23</xdr:col>
      <xdr:colOff>228600</xdr:colOff>
      <xdr:row>7</xdr:row>
      <xdr:rowOff>133350</xdr:rowOff>
    </xdr:to>
    <xdr:sp macro="" textlink="">
      <xdr:nvSpPr>
        <xdr:cNvPr id="5" name="TextBox 4">
          <a:extLst>
            <a:ext uri="{FF2B5EF4-FFF2-40B4-BE49-F238E27FC236}">
              <a16:creationId xmlns:a16="http://schemas.microsoft.com/office/drawing/2014/main" id="{6978BED4-CF56-466C-A961-B53D30C89DF6}"/>
            </a:ext>
          </a:extLst>
        </xdr:cNvPr>
        <xdr:cNvSpPr txBox="1"/>
      </xdr:nvSpPr>
      <xdr:spPr>
        <a:xfrm>
          <a:off x="104775" y="723900"/>
          <a:ext cx="13706475" cy="962025"/>
        </a:xfrm>
        <a:prstGeom prst="rect">
          <a:avLst/>
        </a:prstGeom>
        <a:solidFill>
          <a:srgbClr val="DDDDDD"/>
        </a:solidFill>
        <a:ln w="9525" cmpd="sng">
          <a:solidFill>
            <a:schemeClr val="lt1">
              <a:shade val="50000"/>
            </a:schemeClr>
          </a:solidFill>
        </a:ln>
        <a:effectLst>
          <a:innerShdw blurRad="114300">
            <a:prstClr val="black"/>
          </a:innerShdw>
        </a:effectLst>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baseline="0">
              <a:solidFill>
                <a:schemeClr val="dk1"/>
              </a:solidFill>
              <a:effectLst/>
              <a:latin typeface="Verdana" panose="020B0604030504040204" pitchFamily="34" charset="0"/>
              <a:ea typeface="Verdana" panose="020B0604030504040204" pitchFamily="34" charset="0"/>
              <a:cs typeface="+mn-cs"/>
            </a:rPr>
            <a:t>Instructions and notes for this sheet</a:t>
          </a:r>
          <a:endParaRPr lang="en-GB" sz="1100">
            <a:latin typeface="Verdana" panose="020B0604030504040204" pitchFamily="34" charset="0"/>
            <a:ea typeface="Verdana" panose="020B0604030504040204" pitchFamily="34" charset="0"/>
          </a:endParaRPr>
        </a:p>
        <a:p>
          <a:r>
            <a:rPr lang="en-GB" sz="1100">
              <a:latin typeface="Verdana" panose="020B0604030504040204" pitchFamily="34" charset="0"/>
              <a:ea typeface="Verdana" panose="020B0604030504040204" pitchFamily="34" charset="0"/>
            </a:rPr>
            <a:t>This</a:t>
          </a:r>
          <a:r>
            <a:rPr lang="en-GB" sz="1100" baseline="0">
              <a:latin typeface="Verdana" panose="020B0604030504040204" pitchFamily="34" charset="0"/>
              <a:ea typeface="Verdana" panose="020B0604030504040204" pitchFamily="34" charset="0"/>
            </a:rPr>
            <a:t> sets out the authoritative guidance on definition of vertebral fracture.</a:t>
          </a:r>
        </a:p>
        <a:p>
          <a:endParaRPr lang="en-GB" sz="1200" b="1" baseline="0">
            <a:latin typeface="Verdana" panose="020B0604030504040204" pitchFamily="34" charset="0"/>
            <a:ea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800" b="1" i="0" u="sng" baseline="0">
              <a:latin typeface="Verdana" panose="020B0604030504040204" pitchFamily="34" charset="0"/>
              <a:ea typeface="Verdana" panose="020B0604030504040204" pitchFamily="34" charset="0"/>
            </a:rPr>
            <a:t>Guidance only - do not enter data on this sheet.</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166914</xdr:colOff>
      <xdr:row>8</xdr:row>
      <xdr:rowOff>170845</xdr:rowOff>
    </xdr:from>
    <xdr:to>
      <xdr:col>13</xdr:col>
      <xdr:colOff>476250</xdr:colOff>
      <xdr:row>72</xdr:row>
      <xdr:rowOff>32406</xdr:rowOff>
    </xdr:to>
    <xdr:pic>
      <xdr:nvPicPr>
        <xdr:cNvPr id="2" name="Picture 1">
          <a:extLst>
            <a:ext uri="{FF2B5EF4-FFF2-40B4-BE49-F238E27FC236}">
              <a16:creationId xmlns:a16="http://schemas.microsoft.com/office/drawing/2014/main" id="{D07AE14F-D902-49D3-85C5-A2985DA30E2E}"/>
            </a:ext>
          </a:extLst>
        </xdr:cNvPr>
        <xdr:cNvPicPr>
          <a:picLocks noChangeAspect="1"/>
        </xdr:cNvPicPr>
      </xdr:nvPicPr>
      <xdr:blipFill>
        <a:blip xmlns:r="http://schemas.openxmlformats.org/officeDocument/2006/relationships" r:embed="rId1"/>
        <a:stretch>
          <a:fillRect/>
        </a:stretch>
      </xdr:blipFill>
      <xdr:spPr>
        <a:xfrm>
          <a:off x="166914" y="1917095"/>
          <a:ext cx="8289169" cy="12053561"/>
        </a:xfrm>
        <a:prstGeom prst="rect">
          <a:avLst/>
        </a:prstGeom>
      </xdr:spPr>
    </xdr:pic>
    <xdr:clientData/>
  </xdr:twoCellAnchor>
  <xdr:twoCellAnchor>
    <xdr:from>
      <xdr:col>0</xdr:col>
      <xdr:colOff>104775</xdr:colOff>
      <xdr:row>2</xdr:row>
      <xdr:rowOff>152400</xdr:rowOff>
    </xdr:from>
    <xdr:to>
      <xdr:col>18</xdr:col>
      <xdr:colOff>169333</xdr:colOff>
      <xdr:row>7</xdr:row>
      <xdr:rowOff>133350</xdr:rowOff>
    </xdr:to>
    <xdr:sp macro="" textlink="">
      <xdr:nvSpPr>
        <xdr:cNvPr id="3" name="TextBox 2">
          <a:extLst>
            <a:ext uri="{FF2B5EF4-FFF2-40B4-BE49-F238E27FC236}">
              <a16:creationId xmlns:a16="http://schemas.microsoft.com/office/drawing/2014/main" id="{D48D3728-7910-4BCC-A8CD-BDB988152DA7}"/>
            </a:ext>
          </a:extLst>
        </xdr:cNvPr>
        <xdr:cNvSpPr txBox="1"/>
      </xdr:nvSpPr>
      <xdr:spPr>
        <a:xfrm>
          <a:off x="104775" y="723900"/>
          <a:ext cx="11113558" cy="965200"/>
        </a:xfrm>
        <a:prstGeom prst="rect">
          <a:avLst/>
        </a:prstGeom>
        <a:solidFill>
          <a:srgbClr val="DDDDDD"/>
        </a:solidFill>
        <a:ln w="9525" cmpd="sng">
          <a:solidFill>
            <a:schemeClr val="lt1">
              <a:shade val="50000"/>
            </a:schemeClr>
          </a:solidFill>
        </a:ln>
        <a:effectLst>
          <a:innerShdw blurRad="114300">
            <a:prstClr val="black"/>
          </a:innerShdw>
        </a:effectLst>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baseline="0">
              <a:solidFill>
                <a:schemeClr val="dk1"/>
              </a:solidFill>
              <a:effectLst/>
              <a:latin typeface="Verdana" panose="020B0604030504040204" pitchFamily="34" charset="0"/>
              <a:ea typeface="Verdana" panose="020B0604030504040204" pitchFamily="34" charset="0"/>
              <a:cs typeface="+mn-cs"/>
            </a:rPr>
            <a:t>Instructions and notes for this sheet</a:t>
          </a:r>
          <a:endParaRPr lang="en-GB" sz="1100">
            <a:latin typeface="Verdana" panose="020B0604030504040204" pitchFamily="34" charset="0"/>
            <a:ea typeface="Verdana" panose="020B0604030504040204" pitchFamily="34" charset="0"/>
          </a:endParaRPr>
        </a:p>
        <a:p>
          <a:r>
            <a:rPr lang="en-GB" sz="1100">
              <a:latin typeface="Verdana" panose="020B0604030504040204" pitchFamily="34" charset="0"/>
              <a:ea typeface="Verdana" panose="020B0604030504040204" pitchFamily="34" charset="0"/>
            </a:rPr>
            <a:t>This</a:t>
          </a:r>
          <a:r>
            <a:rPr lang="en-GB" sz="1100" baseline="0">
              <a:latin typeface="Verdana" panose="020B0604030504040204" pitchFamily="34" charset="0"/>
              <a:ea typeface="Verdana" panose="020B0604030504040204" pitchFamily="34" charset="0"/>
            </a:rPr>
            <a:t> sets out the authoritative guidance on management of vertebral fracture.</a:t>
          </a:r>
        </a:p>
        <a:p>
          <a:endParaRPr lang="en-GB" sz="1200" b="1" baseline="0">
            <a:latin typeface="Verdana" panose="020B0604030504040204" pitchFamily="34" charset="0"/>
            <a:ea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800" b="1" i="0" u="sng" baseline="0">
              <a:latin typeface="Verdana" panose="020B0604030504040204" pitchFamily="34" charset="0"/>
              <a:ea typeface="Verdana" panose="020B0604030504040204" pitchFamily="34" charset="0"/>
            </a:rPr>
            <a:t>Guidance only - do not enter data on this sheet.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114300</xdr:colOff>
      <xdr:row>2</xdr:row>
      <xdr:rowOff>180975</xdr:rowOff>
    </xdr:from>
    <xdr:to>
      <xdr:col>17</xdr:col>
      <xdr:colOff>142875</xdr:colOff>
      <xdr:row>8</xdr:row>
      <xdr:rowOff>3175</xdr:rowOff>
    </xdr:to>
    <xdr:sp macro="" textlink="">
      <xdr:nvSpPr>
        <xdr:cNvPr id="2" name="TextBox 1">
          <a:extLst>
            <a:ext uri="{FF2B5EF4-FFF2-40B4-BE49-F238E27FC236}">
              <a16:creationId xmlns:a16="http://schemas.microsoft.com/office/drawing/2014/main" id="{5F024425-D30B-4D6B-B581-5E609F8171FF}"/>
            </a:ext>
          </a:extLst>
        </xdr:cNvPr>
        <xdr:cNvSpPr txBox="1"/>
      </xdr:nvSpPr>
      <xdr:spPr>
        <a:xfrm>
          <a:off x="114300" y="752475"/>
          <a:ext cx="10391775" cy="965200"/>
        </a:xfrm>
        <a:prstGeom prst="rect">
          <a:avLst/>
        </a:prstGeom>
        <a:solidFill>
          <a:srgbClr val="DDDDDD"/>
        </a:solidFill>
        <a:ln w="9525" cmpd="sng">
          <a:solidFill>
            <a:schemeClr val="lt1">
              <a:shade val="50000"/>
            </a:schemeClr>
          </a:solidFill>
        </a:ln>
        <a:effectLst>
          <a:innerShdw blurRad="114300">
            <a:prstClr val="black"/>
          </a:innerShdw>
        </a:effectLst>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baseline="0">
              <a:solidFill>
                <a:schemeClr val="dk1"/>
              </a:solidFill>
              <a:effectLst/>
              <a:latin typeface="Verdana" panose="020B0604030504040204" pitchFamily="34" charset="0"/>
              <a:ea typeface="Verdana" panose="020B0604030504040204" pitchFamily="34" charset="0"/>
              <a:cs typeface="+mn-cs"/>
            </a:rPr>
            <a:t>Instructions and notes for this sheet</a:t>
          </a:r>
          <a:endParaRPr lang="en-GB" sz="1100">
            <a:latin typeface="Verdana" panose="020B0604030504040204" pitchFamily="34" charset="0"/>
            <a:ea typeface="Verdana" panose="020B0604030504040204" pitchFamily="34" charset="0"/>
          </a:endParaRPr>
        </a:p>
        <a:p>
          <a:r>
            <a:rPr lang="en-GB" sz="1100" baseline="0">
              <a:latin typeface="Verdana" panose="020B0604030504040204" pitchFamily="34" charset="0"/>
              <a:ea typeface="Verdana" panose="020B0604030504040204" pitchFamily="34" charset="0"/>
            </a:rPr>
            <a:t>This sheet includes data used in the calculations.</a:t>
          </a:r>
        </a:p>
        <a:p>
          <a:endParaRPr lang="en-GB" sz="1200" b="1" baseline="0">
            <a:latin typeface="Verdana" panose="020B0604030504040204" pitchFamily="34" charset="0"/>
            <a:ea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800" b="1" i="0" u="sng" baseline="0">
              <a:latin typeface="Verdana" panose="020B0604030504040204" pitchFamily="34" charset="0"/>
              <a:ea typeface="Verdana" panose="020B0604030504040204" pitchFamily="34" charset="0"/>
            </a:rPr>
            <a:t>Functionality only - do not enter data on this sheet.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AFA43-1D80-4752-81F0-852DE571D81F}">
  <dimension ref="A1:AE39"/>
  <sheetViews>
    <sheetView tabSelected="1" topLeftCell="C9" zoomScaleNormal="100" workbookViewId="0">
      <selection activeCell="J22" sqref="J22"/>
    </sheetView>
  </sheetViews>
  <sheetFormatPr defaultRowHeight="15" x14ac:dyDescent="0.25"/>
  <cols>
    <col min="1" max="2" width="2.28515625" style="9" customWidth="1"/>
    <col min="3" max="3" width="22.28515625" style="9" customWidth="1"/>
    <col min="4" max="12" width="16.28515625" style="9" customWidth="1"/>
    <col min="13" max="14" width="9.140625" style="9"/>
    <col min="15" max="15" width="9.140625" style="10"/>
    <col min="16" max="16384" width="9.140625" style="9"/>
  </cols>
  <sheetData>
    <row r="1" spans="1:15" ht="15.75" x14ac:dyDescent="0.25">
      <c r="A1" s="17" t="s">
        <v>83</v>
      </c>
    </row>
    <row r="2" spans="1:15" ht="29.25" x14ac:dyDescent="0.35">
      <c r="A2" s="18" t="s">
        <v>21</v>
      </c>
    </row>
    <row r="3" spans="1:15" s="15" customFormat="1" ht="15.75" x14ac:dyDescent="0.25">
      <c r="A3" s="16"/>
      <c r="O3" s="26"/>
    </row>
    <row r="4" spans="1:15" s="15" customFormat="1" ht="15.75" x14ac:dyDescent="0.25">
      <c r="A4" s="16"/>
      <c r="O4" s="26"/>
    </row>
    <row r="5" spans="1:15" s="15" customFormat="1" ht="15.75" x14ac:dyDescent="0.25">
      <c r="A5" s="16"/>
      <c r="O5" s="26"/>
    </row>
    <row r="6" spans="1:15" s="15" customFormat="1" ht="15.75" x14ac:dyDescent="0.25">
      <c r="A6" s="16"/>
      <c r="O6" s="26"/>
    </row>
    <row r="7" spans="1:15" s="15" customFormat="1" ht="15.75" x14ac:dyDescent="0.25">
      <c r="A7" s="16"/>
      <c r="O7" s="26"/>
    </row>
    <row r="8" spans="1:15" s="15" customFormat="1" ht="15.75" x14ac:dyDescent="0.25">
      <c r="A8" s="16"/>
      <c r="O8" s="26"/>
    </row>
    <row r="9" spans="1:15" s="15" customFormat="1" ht="15.75" x14ac:dyDescent="0.25">
      <c r="A9" s="16"/>
      <c r="O9" s="26"/>
    </row>
    <row r="10" spans="1:15" s="15" customFormat="1" ht="15.75" x14ac:dyDescent="0.25">
      <c r="A10" s="16"/>
      <c r="O10" s="26"/>
    </row>
    <row r="11" spans="1:15" s="15" customFormat="1" ht="15.75" x14ac:dyDescent="0.25">
      <c r="A11" s="16"/>
      <c r="O11" s="26"/>
    </row>
    <row r="12" spans="1:15" ht="15.75" x14ac:dyDescent="0.25">
      <c r="B12" s="25" t="s">
        <v>24</v>
      </c>
      <c r="C12" s="27"/>
      <c r="D12" s="28"/>
      <c r="E12" s="28"/>
      <c r="F12" s="28"/>
      <c r="G12" s="28"/>
      <c r="H12" s="28"/>
      <c r="I12" s="28"/>
      <c r="J12" s="28"/>
      <c r="K12" s="28"/>
      <c r="L12" s="28"/>
      <c r="M12" s="28"/>
    </row>
    <row r="13" spans="1:15" ht="33" customHeight="1" x14ac:dyDescent="0.25">
      <c r="C13" s="117" t="s">
        <v>84</v>
      </c>
      <c r="D13" s="118"/>
      <c r="E13" s="118"/>
      <c r="F13" s="118"/>
      <c r="G13" s="118"/>
      <c r="H13" s="118"/>
      <c r="I13" s="118"/>
      <c r="J13" s="118"/>
      <c r="K13" s="118"/>
      <c r="L13" s="118"/>
    </row>
    <row r="14" spans="1:15" x14ac:dyDescent="0.25">
      <c r="C14" s="121"/>
      <c r="D14" s="121"/>
      <c r="E14" s="121"/>
      <c r="F14" s="121"/>
      <c r="G14" s="121"/>
      <c r="H14" s="121"/>
      <c r="I14" s="121"/>
      <c r="J14" s="121"/>
      <c r="K14" s="121"/>
      <c r="L14" s="121"/>
    </row>
    <row r="15" spans="1:15" s="11" customFormat="1" ht="34.5" customHeight="1" x14ac:dyDescent="0.2">
      <c r="C15" s="119" t="s">
        <v>0</v>
      </c>
      <c r="D15" s="120"/>
      <c r="E15" s="120"/>
      <c r="F15" s="120"/>
      <c r="G15" s="120"/>
      <c r="H15" s="120"/>
      <c r="I15" s="120"/>
      <c r="J15" s="120"/>
      <c r="K15" s="120"/>
      <c r="L15" s="120"/>
      <c r="O15" s="12"/>
    </row>
    <row r="16" spans="1:15" x14ac:dyDescent="0.25">
      <c r="C16" s="122" t="s">
        <v>85</v>
      </c>
      <c r="D16" s="123"/>
      <c r="E16" s="123"/>
      <c r="F16" s="123"/>
      <c r="G16" s="123"/>
      <c r="H16" s="123"/>
      <c r="I16" s="123"/>
      <c r="J16" s="123"/>
      <c r="K16" s="123"/>
      <c r="L16" s="123"/>
      <c r="M16" s="12"/>
    </row>
    <row r="17" spans="2:31" x14ac:dyDescent="0.25">
      <c r="C17" s="13"/>
      <c r="D17" s="14"/>
      <c r="E17" s="14"/>
      <c r="F17" s="14"/>
      <c r="G17" s="14"/>
      <c r="H17" s="14"/>
      <c r="I17" s="14"/>
      <c r="J17" s="14"/>
      <c r="K17" s="14"/>
      <c r="L17" s="14"/>
    </row>
    <row r="18" spans="2:31" x14ac:dyDescent="0.25">
      <c r="C18" s="122"/>
      <c r="D18" s="123"/>
      <c r="E18" s="123"/>
      <c r="F18" s="123"/>
      <c r="G18" s="123"/>
      <c r="H18" s="123"/>
      <c r="I18" s="123"/>
      <c r="J18" s="123"/>
      <c r="K18" s="123"/>
      <c r="L18" s="123"/>
    </row>
    <row r="19" spans="2:31" ht="15.75" x14ac:dyDescent="0.25">
      <c r="B19" s="103" t="s">
        <v>1</v>
      </c>
      <c r="C19" s="104"/>
      <c r="D19" s="104"/>
      <c r="E19" s="104"/>
      <c r="F19" s="104"/>
      <c r="G19" s="104"/>
      <c r="H19" s="104"/>
      <c r="I19" s="104"/>
      <c r="J19" s="104"/>
      <c r="K19" s="104"/>
      <c r="L19" s="28"/>
    </row>
    <row r="20" spans="2:31" x14ac:dyDescent="0.25">
      <c r="B20" s="104"/>
      <c r="C20" s="11" t="s">
        <v>60</v>
      </c>
      <c r="D20" s="11"/>
      <c r="E20" s="11"/>
      <c r="F20" s="11"/>
      <c r="G20" s="11"/>
      <c r="H20" s="11"/>
      <c r="I20" s="11"/>
      <c r="J20" s="11"/>
      <c r="K20" s="11"/>
    </row>
    <row r="21" spans="2:31" s="47" customFormat="1" x14ac:dyDescent="0.25">
      <c r="B21" s="108"/>
      <c r="C21" s="108"/>
      <c r="D21" s="108"/>
      <c r="E21" s="108"/>
      <c r="F21" s="108"/>
      <c r="G21" s="108"/>
      <c r="H21" s="108"/>
      <c r="I21" s="108"/>
      <c r="J21" s="108"/>
      <c r="K21" s="108"/>
      <c r="O21" s="109"/>
    </row>
    <row r="22" spans="2:31" s="47" customFormat="1" x14ac:dyDescent="0.25">
      <c r="B22" s="108"/>
      <c r="C22" s="110" t="s">
        <v>49</v>
      </c>
      <c r="D22" s="108" t="s">
        <v>50</v>
      </c>
      <c r="E22" s="108"/>
      <c r="F22" s="108"/>
      <c r="G22" s="108"/>
      <c r="H22" s="108"/>
      <c r="I22" s="108"/>
      <c r="J22" s="108"/>
      <c r="K22" s="108"/>
      <c r="O22" s="109"/>
    </row>
    <row r="23" spans="2:31" s="47" customFormat="1" x14ac:dyDescent="0.25">
      <c r="B23" s="108"/>
      <c r="C23" s="108"/>
      <c r="D23" s="108"/>
      <c r="E23" s="108"/>
      <c r="F23" s="108"/>
      <c r="G23" s="108"/>
      <c r="H23" s="108"/>
      <c r="I23" s="108"/>
      <c r="J23" s="108"/>
      <c r="K23" s="108"/>
      <c r="O23" s="109"/>
    </row>
    <row r="24" spans="2:31" s="47" customFormat="1" x14ac:dyDescent="0.25">
      <c r="B24" s="108"/>
      <c r="C24" s="110" t="s">
        <v>33</v>
      </c>
      <c r="D24" s="108" t="s">
        <v>51</v>
      </c>
      <c r="E24" s="108"/>
      <c r="F24" s="108"/>
      <c r="G24" s="108"/>
      <c r="H24" s="108"/>
      <c r="I24" s="108"/>
      <c r="J24" s="108"/>
      <c r="K24" s="108"/>
      <c r="O24" s="109"/>
      <c r="U24" s="109"/>
      <c r="V24" s="109"/>
      <c r="W24" s="109"/>
      <c r="X24" s="109"/>
      <c r="Y24" s="109"/>
      <c r="Z24" s="109"/>
      <c r="AA24" s="109"/>
      <c r="AB24" s="109"/>
      <c r="AC24" s="109"/>
      <c r="AD24" s="109"/>
      <c r="AE24" s="109"/>
    </row>
    <row r="25" spans="2:31" s="47" customFormat="1" x14ac:dyDescent="0.25">
      <c r="B25" s="108"/>
      <c r="C25" s="108"/>
      <c r="D25" s="108"/>
      <c r="E25" s="108"/>
      <c r="F25" s="108"/>
      <c r="G25" s="108"/>
      <c r="H25" s="108"/>
      <c r="I25" s="108"/>
      <c r="J25" s="108"/>
      <c r="K25" s="108"/>
      <c r="O25" s="109"/>
      <c r="U25" s="109"/>
      <c r="V25" s="109"/>
      <c r="W25" s="109"/>
      <c r="X25" s="109"/>
      <c r="Y25" s="109"/>
      <c r="Z25" s="109"/>
      <c r="AA25" s="109"/>
      <c r="AB25" s="109"/>
      <c r="AC25" s="109"/>
      <c r="AD25" s="109"/>
      <c r="AE25" s="109"/>
    </row>
    <row r="26" spans="2:31" s="47" customFormat="1" x14ac:dyDescent="0.25">
      <c r="B26" s="108"/>
      <c r="C26" s="110" t="s">
        <v>22</v>
      </c>
      <c r="D26" s="108" t="s">
        <v>61</v>
      </c>
      <c r="E26" s="108"/>
      <c r="F26" s="108"/>
      <c r="G26" s="108"/>
      <c r="H26" s="108"/>
      <c r="I26" s="108"/>
      <c r="J26" s="108"/>
      <c r="K26" s="108"/>
      <c r="O26" s="109"/>
      <c r="U26" s="109"/>
      <c r="V26" s="109"/>
      <c r="W26" s="109"/>
      <c r="X26" s="109"/>
      <c r="Y26" s="109"/>
      <c r="Z26" s="109"/>
      <c r="AA26" s="109"/>
      <c r="AB26" s="109"/>
      <c r="AC26" s="109"/>
      <c r="AD26" s="109"/>
      <c r="AE26" s="109"/>
    </row>
    <row r="27" spans="2:31" s="47" customFormat="1" x14ac:dyDescent="0.25">
      <c r="B27" s="108"/>
      <c r="C27" s="111"/>
      <c r="D27" s="111"/>
      <c r="E27" s="111"/>
      <c r="F27" s="111"/>
      <c r="G27" s="111"/>
      <c r="H27" s="111"/>
      <c r="I27" s="111"/>
      <c r="J27" s="111"/>
      <c r="K27" s="111"/>
      <c r="L27" s="112"/>
      <c r="M27" s="112"/>
      <c r="N27" s="112"/>
      <c r="O27" s="109"/>
      <c r="U27" s="109"/>
      <c r="V27" s="109"/>
      <c r="W27" s="109"/>
      <c r="X27" s="109"/>
      <c r="Y27" s="109"/>
      <c r="Z27" s="109"/>
      <c r="AA27" s="109"/>
      <c r="AB27" s="109"/>
      <c r="AC27" s="109"/>
      <c r="AD27" s="109"/>
      <c r="AE27" s="109"/>
    </row>
    <row r="28" spans="2:31" s="47" customFormat="1" x14ac:dyDescent="0.25">
      <c r="B28" s="108"/>
      <c r="C28" s="110" t="s">
        <v>52</v>
      </c>
      <c r="D28" s="111" t="s">
        <v>62</v>
      </c>
      <c r="E28" s="111"/>
      <c r="F28" s="111"/>
      <c r="G28" s="111"/>
      <c r="H28" s="111"/>
      <c r="I28" s="111"/>
      <c r="J28" s="111"/>
      <c r="K28" s="111"/>
      <c r="L28" s="112"/>
      <c r="M28" s="112"/>
      <c r="N28" s="112"/>
      <c r="O28" s="109"/>
      <c r="U28" s="109"/>
      <c r="V28" s="109"/>
      <c r="W28" s="109"/>
      <c r="X28" s="109"/>
      <c r="Y28" s="109"/>
      <c r="Z28" s="109"/>
      <c r="AA28" s="109"/>
      <c r="AB28" s="109"/>
      <c r="AC28" s="109"/>
      <c r="AD28" s="109"/>
      <c r="AE28" s="109"/>
    </row>
    <row r="29" spans="2:31" s="47" customFormat="1" x14ac:dyDescent="0.25">
      <c r="B29" s="108"/>
      <c r="C29" s="111"/>
      <c r="D29" s="111"/>
      <c r="E29" s="111"/>
      <c r="F29" s="111"/>
      <c r="G29" s="111"/>
      <c r="H29" s="111"/>
      <c r="I29" s="111"/>
      <c r="J29" s="111"/>
      <c r="K29" s="111"/>
      <c r="L29" s="111"/>
      <c r="M29" s="112"/>
      <c r="N29" s="112"/>
      <c r="O29" s="109"/>
      <c r="U29" s="109"/>
      <c r="V29" s="109"/>
      <c r="W29" s="109"/>
      <c r="X29" s="109"/>
      <c r="Y29" s="109"/>
      <c r="Z29" s="109"/>
      <c r="AA29" s="109"/>
      <c r="AB29" s="109"/>
      <c r="AC29" s="109"/>
      <c r="AD29" s="109"/>
      <c r="AE29" s="109"/>
    </row>
    <row r="30" spans="2:31" s="47" customFormat="1" x14ac:dyDescent="0.25">
      <c r="B30" s="108"/>
      <c r="C30" s="110" t="s">
        <v>53</v>
      </c>
      <c r="D30" s="108" t="s">
        <v>54</v>
      </c>
      <c r="E30" s="111"/>
      <c r="F30" s="111"/>
      <c r="G30" s="111"/>
      <c r="H30" s="111"/>
      <c r="I30" s="111"/>
      <c r="J30" s="111"/>
      <c r="K30" s="111"/>
      <c r="L30" s="111"/>
      <c r="M30" s="112"/>
      <c r="N30" s="112"/>
      <c r="O30" s="109"/>
      <c r="U30" s="109"/>
      <c r="V30" s="109"/>
      <c r="W30" s="109"/>
      <c r="X30" s="109"/>
      <c r="Y30" s="109"/>
      <c r="Z30" s="109"/>
      <c r="AA30" s="109"/>
      <c r="AB30" s="109"/>
      <c r="AC30" s="109"/>
      <c r="AD30" s="109"/>
      <c r="AE30" s="109"/>
    </row>
    <row r="31" spans="2:31" s="47" customFormat="1" x14ac:dyDescent="0.25">
      <c r="B31" s="108"/>
      <c r="C31" s="111"/>
      <c r="D31" s="112"/>
      <c r="E31" s="111"/>
      <c r="F31" s="111"/>
      <c r="G31" s="111"/>
      <c r="H31" s="111"/>
      <c r="I31" s="111"/>
      <c r="J31" s="111"/>
      <c r="K31" s="111"/>
      <c r="L31" s="111"/>
      <c r="M31" s="112"/>
      <c r="N31" s="112"/>
      <c r="O31" s="109"/>
      <c r="U31" s="109"/>
      <c r="V31" s="109"/>
      <c r="W31" s="109"/>
      <c r="X31" s="109"/>
      <c r="Y31" s="109"/>
      <c r="Z31" s="109"/>
      <c r="AA31" s="109"/>
      <c r="AB31" s="109"/>
      <c r="AC31" s="109"/>
      <c r="AD31" s="109"/>
      <c r="AE31" s="109"/>
    </row>
    <row r="32" spans="2:31" s="47" customFormat="1" x14ac:dyDescent="0.25">
      <c r="B32" s="108"/>
      <c r="C32" s="110" t="s">
        <v>55</v>
      </c>
      <c r="D32" s="111" t="s">
        <v>63</v>
      </c>
      <c r="E32" s="111"/>
      <c r="F32" s="111"/>
      <c r="G32" s="111"/>
      <c r="H32" s="111"/>
      <c r="I32" s="111"/>
      <c r="J32" s="111"/>
      <c r="K32" s="111"/>
      <c r="L32" s="111"/>
      <c r="M32" s="112"/>
      <c r="N32" s="112"/>
      <c r="O32" s="109"/>
      <c r="P32" s="109"/>
      <c r="Q32" s="109"/>
      <c r="R32" s="109"/>
      <c r="S32" s="109"/>
      <c r="T32" s="109"/>
    </row>
    <row r="33" spans="2:20" x14ac:dyDescent="0.25">
      <c r="B33" s="11"/>
      <c r="C33" s="104"/>
      <c r="D33" s="104"/>
      <c r="E33" s="104"/>
      <c r="F33" s="104"/>
      <c r="G33" s="104"/>
      <c r="H33" s="104"/>
      <c r="I33" s="104"/>
      <c r="J33" s="104"/>
      <c r="K33" s="104"/>
      <c r="L33" s="28"/>
      <c r="P33" s="10"/>
      <c r="Q33" s="10"/>
      <c r="R33" s="10"/>
      <c r="S33" s="10"/>
      <c r="T33" s="10"/>
    </row>
    <row r="34" spans="2:20" x14ac:dyDescent="0.25">
      <c r="B34" s="11"/>
      <c r="C34" s="104"/>
      <c r="D34" s="104"/>
      <c r="E34" s="104"/>
      <c r="F34" s="104"/>
      <c r="G34" s="104"/>
      <c r="H34" s="104"/>
      <c r="I34" s="104"/>
      <c r="J34" s="104"/>
      <c r="K34" s="104"/>
      <c r="L34" s="28"/>
      <c r="P34" s="10"/>
      <c r="Q34" s="10"/>
      <c r="R34" s="10"/>
      <c r="S34" s="10"/>
      <c r="T34" s="10"/>
    </row>
    <row r="35" spans="2:20" x14ac:dyDescent="0.25">
      <c r="B35" s="11"/>
      <c r="C35" s="104" t="s">
        <v>64</v>
      </c>
      <c r="D35" s="13"/>
      <c r="E35" s="13"/>
      <c r="F35" s="13"/>
      <c r="G35" s="13"/>
      <c r="H35" s="13"/>
      <c r="I35" s="13"/>
      <c r="J35" s="13"/>
      <c r="K35" s="13"/>
      <c r="L35" s="13"/>
      <c r="P35" s="10"/>
      <c r="Q35" s="10"/>
      <c r="R35" s="10"/>
      <c r="S35" s="10"/>
      <c r="T35" s="10"/>
    </row>
    <row r="36" spans="2:20" x14ac:dyDescent="0.25">
      <c r="B36" s="11"/>
      <c r="C36" s="104"/>
      <c r="D36" s="13"/>
      <c r="E36" s="13"/>
      <c r="F36" s="13"/>
      <c r="G36" s="13"/>
      <c r="H36" s="13"/>
      <c r="I36" s="13"/>
      <c r="J36" s="13"/>
      <c r="K36" s="13"/>
      <c r="L36" s="13"/>
      <c r="P36" s="10"/>
      <c r="Q36" s="10"/>
      <c r="R36" s="10"/>
      <c r="S36" s="10"/>
      <c r="T36" s="10"/>
    </row>
    <row r="37" spans="2:20" x14ac:dyDescent="0.25">
      <c r="B37" s="11"/>
      <c r="C37" s="104" t="s">
        <v>65</v>
      </c>
      <c r="D37" s="13"/>
      <c r="E37" s="13"/>
      <c r="F37" s="13"/>
      <c r="G37" s="13"/>
      <c r="H37" s="13"/>
      <c r="I37" s="13"/>
      <c r="J37" s="13"/>
      <c r="K37" s="13"/>
      <c r="L37" s="13"/>
      <c r="Q37" s="12" t="s">
        <v>56</v>
      </c>
    </row>
    <row r="38" spans="2:20" x14ac:dyDescent="0.25">
      <c r="B38" s="11"/>
      <c r="C38" s="11"/>
      <c r="D38" s="11"/>
      <c r="E38" s="11"/>
      <c r="F38" s="11"/>
      <c r="G38" s="11"/>
      <c r="H38" s="11"/>
      <c r="I38" s="11"/>
      <c r="J38" s="11"/>
      <c r="K38" s="11"/>
    </row>
    <row r="39" spans="2:20" x14ac:dyDescent="0.25">
      <c r="B39" s="11"/>
      <c r="C39" s="11"/>
      <c r="D39" s="11"/>
      <c r="E39" s="11"/>
      <c r="F39" s="11"/>
      <c r="G39" s="11"/>
      <c r="H39" s="11"/>
      <c r="I39" s="11"/>
      <c r="J39" s="11"/>
      <c r="K39" s="11"/>
    </row>
  </sheetData>
  <mergeCells count="5">
    <mergeCell ref="C13:L13"/>
    <mergeCell ref="C15:L15"/>
    <mergeCell ref="C14:L14"/>
    <mergeCell ref="C16:L16"/>
    <mergeCell ref="C18:L1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2E211-E626-4BB7-BC36-1CB7716D3FC5}">
  <dimension ref="A1:M32"/>
  <sheetViews>
    <sheetView topLeftCell="A10" workbookViewId="0">
      <selection activeCell="N12" sqref="N12"/>
    </sheetView>
  </sheetViews>
  <sheetFormatPr defaultRowHeight="15" x14ac:dyDescent="0.2"/>
  <cols>
    <col min="1" max="1" width="2.7109375" style="16" customWidth="1"/>
    <col min="2" max="2" width="2.42578125" style="16" customWidth="1"/>
    <col min="3" max="3" width="4.5703125" style="19" customWidth="1"/>
    <col min="4" max="4" width="19.42578125" style="16" customWidth="1"/>
    <col min="5" max="5" width="6.85546875" style="16" customWidth="1"/>
    <col min="6" max="6" width="19.42578125" style="16" customWidth="1"/>
    <col min="7" max="7" width="19.42578125" style="20" customWidth="1"/>
    <col min="8" max="14" width="19.42578125" style="16" customWidth="1"/>
    <col min="15" max="16384" width="9.140625" style="16"/>
  </cols>
  <sheetData>
    <row r="1" spans="1:13" x14ac:dyDescent="0.2">
      <c r="A1" s="22" t="str">
        <f>+'Using this model'!A1</f>
        <v>Incidential Vertebral Fracture Demand Model</v>
      </c>
      <c r="C1" s="16"/>
    </row>
    <row r="2" spans="1:13" ht="29.25" x14ac:dyDescent="0.35">
      <c r="A2" s="23" t="s">
        <v>48</v>
      </c>
      <c r="C2" s="16"/>
    </row>
    <row r="3" spans="1:13" ht="29.25" x14ac:dyDescent="0.35">
      <c r="A3" s="23"/>
      <c r="C3" s="16"/>
    </row>
    <row r="4" spans="1:13" ht="29.25" x14ac:dyDescent="0.35">
      <c r="A4" s="23"/>
      <c r="C4" s="16"/>
    </row>
    <row r="5" spans="1:13" ht="29.25" x14ac:dyDescent="0.35">
      <c r="A5" s="23"/>
      <c r="C5" s="16"/>
    </row>
    <row r="7" spans="1:13" x14ac:dyDescent="0.2">
      <c r="B7" s="25" t="s">
        <v>23</v>
      </c>
    </row>
    <row r="8" spans="1:13" ht="50.25" customHeight="1" x14ac:dyDescent="0.2">
      <c r="C8" s="124" t="s">
        <v>66</v>
      </c>
      <c r="D8" s="124"/>
      <c r="E8" s="124"/>
      <c r="F8" s="124"/>
      <c r="G8" s="124"/>
      <c r="H8" s="124"/>
      <c r="I8" s="124"/>
      <c r="J8" s="124"/>
      <c r="K8" s="124"/>
      <c r="L8" s="124"/>
      <c r="M8" s="124"/>
    </row>
    <row r="9" spans="1:13" x14ac:dyDescent="0.2">
      <c r="C9" s="102"/>
      <c r="D9" s="102"/>
      <c r="E9" s="102"/>
      <c r="F9" s="102"/>
      <c r="G9" s="102"/>
      <c r="H9" s="102"/>
      <c r="I9" s="102"/>
      <c r="J9" s="102"/>
    </row>
    <row r="11" spans="1:13" x14ac:dyDescent="0.2">
      <c r="B11" s="25" t="s">
        <v>46</v>
      </c>
    </row>
    <row r="12" spans="1:13" ht="25.5" customHeight="1" x14ac:dyDescent="0.2">
      <c r="C12" s="101" t="s">
        <v>47</v>
      </c>
      <c r="E12" s="24"/>
      <c r="F12" s="24" t="s">
        <v>34</v>
      </c>
    </row>
    <row r="13" spans="1:13" x14ac:dyDescent="0.2">
      <c r="C13" s="99">
        <v>1</v>
      </c>
      <c r="D13" s="16" t="s">
        <v>35</v>
      </c>
      <c r="F13" s="75" t="s">
        <v>43</v>
      </c>
    </row>
    <row r="14" spans="1:13" ht="10.5" customHeight="1" x14ac:dyDescent="0.2">
      <c r="C14" s="99"/>
      <c r="I14" s="97"/>
    </row>
    <row r="15" spans="1:13" x14ac:dyDescent="0.2">
      <c r="C15" s="99">
        <v>2</v>
      </c>
      <c r="D15" s="16" t="s">
        <v>36</v>
      </c>
      <c r="F15" s="16" t="s">
        <v>37</v>
      </c>
      <c r="I15" s="97"/>
    </row>
    <row r="16" spans="1:13" ht="10.5" customHeight="1" x14ac:dyDescent="0.2">
      <c r="C16" s="99"/>
      <c r="I16" s="97"/>
    </row>
    <row r="17" spans="2:9" x14ac:dyDescent="0.2">
      <c r="C17" s="99">
        <v>3</v>
      </c>
      <c r="D17" s="16" t="s">
        <v>38</v>
      </c>
      <c r="F17" s="75" t="s">
        <v>67</v>
      </c>
      <c r="I17" s="97"/>
    </row>
    <row r="18" spans="2:9" ht="10.5" customHeight="1" x14ac:dyDescent="0.2">
      <c r="C18" s="99"/>
      <c r="E18" s="98"/>
    </row>
    <row r="19" spans="2:9" x14ac:dyDescent="0.2">
      <c r="C19" s="99">
        <v>4</v>
      </c>
      <c r="D19" s="16" t="s">
        <v>39</v>
      </c>
      <c r="E19" s="98"/>
      <c r="F19" s="75" t="s">
        <v>68</v>
      </c>
    </row>
    <row r="20" spans="2:9" x14ac:dyDescent="0.2">
      <c r="C20" s="99"/>
      <c r="E20" s="75"/>
      <c r="F20" s="75" t="s">
        <v>69</v>
      </c>
    </row>
    <row r="21" spans="2:9" ht="10.5" customHeight="1" x14ac:dyDescent="0.2">
      <c r="C21" s="99"/>
      <c r="E21" s="75"/>
      <c r="F21" s="75"/>
    </row>
    <row r="22" spans="2:9" x14ac:dyDescent="0.2">
      <c r="C22" s="99">
        <v>5</v>
      </c>
      <c r="D22" s="16" t="s">
        <v>41</v>
      </c>
      <c r="F22" s="100" t="s">
        <v>45</v>
      </c>
      <c r="G22" s="16"/>
    </row>
    <row r="23" spans="2:9" ht="10.5" customHeight="1" x14ac:dyDescent="0.2">
      <c r="C23" s="99"/>
      <c r="F23" s="100"/>
      <c r="G23" s="16"/>
    </row>
    <row r="24" spans="2:9" ht="15.75" x14ac:dyDescent="0.25">
      <c r="C24" s="99">
        <v>6</v>
      </c>
      <c r="D24" s="16" t="s">
        <v>40</v>
      </c>
      <c r="E24" s="52"/>
      <c r="F24" s="75" t="s">
        <v>70</v>
      </c>
    </row>
    <row r="25" spans="2:9" ht="10.5" customHeight="1" x14ac:dyDescent="0.25">
      <c r="C25" s="99"/>
      <c r="E25" s="52"/>
    </row>
    <row r="26" spans="2:9" x14ac:dyDescent="0.2">
      <c r="C26" s="99">
        <v>7</v>
      </c>
      <c r="D26" s="16" t="s">
        <v>42</v>
      </c>
      <c r="F26" s="75" t="s">
        <v>71</v>
      </c>
    </row>
    <row r="27" spans="2:9" x14ac:dyDescent="0.2">
      <c r="C27" s="16"/>
    </row>
    <row r="28" spans="2:9" x14ac:dyDescent="0.2">
      <c r="C28" s="16"/>
    </row>
    <row r="29" spans="2:9" x14ac:dyDescent="0.2">
      <c r="B29" s="25" t="s">
        <v>44</v>
      </c>
    </row>
    <row r="30" spans="2:9" s="95" customFormat="1" ht="23.25" customHeight="1" x14ac:dyDescent="0.2">
      <c r="C30" s="75" t="s">
        <v>72</v>
      </c>
      <c r="G30" s="39"/>
    </row>
    <row r="32" spans="2:9" x14ac:dyDescent="0.2">
      <c r="C32" s="95" t="s">
        <v>2</v>
      </c>
    </row>
  </sheetData>
  <mergeCells count="1">
    <mergeCell ref="C8:M8"/>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78175-BBFD-496C-98BB-9B63A2FE548A}">
  <dimension ref="A1:CH218"/>
  <sheetViews>
    <sheetView workbookViewId="0">
      <pane xSplit="1" ySplit="14" topLeftCell="B15" activePane="bottomRight" state="frozen"/>
      <selection pane="topRight" activeCell="B1" sqref="B1"/>
      <selection pane="bottomLeft" activeCell="A16" sqref="A16"/>
      <selection pane="bottomRight" activeCell="K19" sqref="K19"/>
    </sheetView>
  </sheetViews>
  <sheetFormatPr defaultColWidth="9.140625" defaultRowHeight="12.75" x14ac:dyDescent="0.2"/>
  <cols>
    <col min="1" max="1" width="15.5703125" style="2" customWidth="1"/>
    <col min="2" max="7" width="20.140625" style="2" customWidth="1"/>
    <col min="8" max="10" width="19.42578125" style="8" customWidth="1"/>
    <col min="11" max="12" width="9.140625" style="89"/>
    <col min="13" max="13" width="9.140625" style="91"/>
    <col min="14" max="86" width="9.140625" style="89"/>
    <col min="87" max="16384" width="9.140625" style="2"/>
  </cols>
  <sheetData>
    <row r="1" spans="1:86" s="89" customFormat="1" ht="15" x14ac:dyDescent="0.2">
      <c r="A1" s="22" t="str">
        <f>+'Using this model'!A1</f>
        <v>Incidential Vertebral Fracture Demand Model</v>
      </c>
      <c r="H1" s="90"/>
      <c r="I1" s="90"/>
      <c r="J1" s="90"/>
      <c r="M1" s="91"/>
    </row>
    <row r="2" spans="1:86" s="89" customFormat="1" ht="29.25" x14ac:dyDescent="0.35">
      <c r="A2" s="18" t="s">
        <v>22</v>
      </c>
      <c r="H2" s="90"/>
      <c r="I2" s="90"/>
      <c r="J2" s="90"/>
      <c r="M2" s="91"/>
    </row>
    <row r="3" spans="1:86" s="16" customFormat="1" ht="15.75" x14ac:dyDescent="0.25">
      <c r="H3" s="92"/>
      <c r="I3" s="92"/>
      <c r="J3" s="92"/>
      <c r="M3" s="20"/>
    </row>
    <row r="4" spans="1:86" s="16" customFormat="1" ht="15.75" x14ac:dyDescent="0.25">
      <c r="H4" s="92"/>
      <c r="I4" s="92"/>
      <c r="J4" s="92"/>
      <c r="M4" s="20"/>
    </row>
    <row r="5" spans="1:86" s="16" customFormat="1" ht="15.75" x14ac:dyDescent="0.25">
      <c r="H5" s="92"/>
      <c r="I5" s="92"/>
      <c r="J5" s="92"/>
      <c r="M5" s="20"/>
    </row>
    <row r="6" spans="1:86" s="16" customFormat="1" ht="15.75" x14ac:dyDescent="0.25">
      <c r="H6" s="92"/>
      <c r="I6" s="92"/>
      <c r="J6" s="92"/>
      <c r="M6" s="20"/>
    </row>
    <row r="7" spans="1:86" s="16" customFormat="1" ht="15.75" x14ac:dyDescent="0.25">
      <c r="H7" s="92"/>
      <c r="I7" s="92"/>
      <c r="J7" s="92"/>
      <c r="M7" s="20"/>
    </row>
    <row r="8" spans="1:86" s="16" customFormat="1" ht="15.75" x14ac:dyDescent="0.25">
      <c r="H8" s="92"/>
      <c r="I8" s="92"/>
      <c r="J8" s="92"/>
      <c r="L8" s="105"/>
      <c r="M8" s="20"/>
    </row>
    <row r="9" spans="1:86" s="16" customFormat="1" ht="15.75" x14ac:dyDescent="0.25">
      <c r="H9" s="92"/>
      <c r="I9" s="92"/>
      <c r="J9" s="92"/>
      <c r="L9" s="105"/>
      <c r="M9" s="20"/>
    </row>
    <row r="10" spans="1:86" s="16" customFormat="1" ht="15.75" x14ac:dyDescent="0.25">
      <c r="H10" s="92"/>
      <c r="I10" s="92"/>
      <c r="J10" s="92"/>
      <c r="L10" s="106"/>
      <c r="M10" s="20"/>
    </row>
    <row r="11" spans="1:86" s="16" customFormat="1" ht="15.75" x14ac:dyDescent="0.25">
      <c r="H11" s="92"/>
      <c r="I11" s="92"/>
      <c r="J11" s="92"/>
      <c r="L11" s="106"/>
      <c r="M11" s="20"/>
    </row>
    <row r="12" spans="1:86" s="16" customFormat="1" ht="15.75" x14ac:dyDescent="0.25">
      <c r="H12" s="92"/>
      <c r="I12" s="92"/>
      <c r="J12" s="92"/>
      <c r="L12" s="105"/>
      <c r="M12" s="20"/>
    </row>
    <row r="13" spans="1:86" ht="30" customHeight="1" x14ac:dyDescent="0.2">
      <c r="A13" s="127" t="s">
        <v>3</v>
      </c>
      <c r="B13" s="128"/>
      <c r="C13" s="128"/>
      <c r="D13" s="128"/>
      <c r="E13" s="128"/>
      <c r="F13" s="128"/>
      <c r="G13" s="129"/>
      <c r="H13" s="125" t="s">
        <v>4</v>
      </c>
      <c r="I13" s="126"/>
      <c r="J13" s="126"/>
      <c r="L13" s="107"/>
    </row>
    <row r="14" spans="1:86" s="45" customFormat="1" ht="65.25" customHeight="1" x14ac:dyDescent="0.25">
      <c r="A14" s="43" t="s">
        <v>5</v>
      </c>
      <c r="B14" s="44" t="s">
        <v>6</v>
      </c>
      <c r="C14" s="44" t="s">
        <v>7</v>
      </c>
      <c r="D14" s="44" t="s">
        <v>8</v>
      </c>
      <c r="E14" s="44" t="s">
        <v>73</v>
      </c>
      <c r="F14" s="44" t="s">
        <v>9</v>
      </c>
      <c r="G14" s="44" t="s">
        <v>10</v>
      </c>
      <c r="H14" s="41" t="s">
        <v>74</v>
      </c>
      <c r="I14" s="41" t="s">
        <v>75</v>
      </c>
      <c r="J14" s="41" t="s">
        <v>76</v>
      </c>
      <c r="K14" s="93"/>
      <c r="L14" s="93"/>
      <c r="M14" s="94"/>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row>
    <row r="15" spans="1:86" x14ac:dyDescent="0.2">
      <c r="A15" s="29">
        <v>1</v>
      </c>
      <c r="H15" s="3">
        <f t="shared" ref="H15:H46" si="0">COUNTIFS(D15,1,B15,1)</f>
        <v>0</v>
      </c>
      <c r="I15" s="3">
        <f t="shared" ref="I15:I46" si="1">COUNTIFS(D15,1,C15,1)</f>
        <v>0</v>
      </c>
      <c r="J15" s="3">
        <f t="shared" ref="J15:J46" si="2">COUNTIFS(D15,1,G15,1)</f>
        <v>0</v>
      </c>
    </row>
    <row r="16" spans="1:86" x14ac:dyDescent="0.2">
      <c r="A16" s="29">
        <f>A15+1</f>
        <v>2</v>
      </c>
      <c r="H16" s="3">
        <f t="shared" si="0"/>
        <v>0</v>
      </c>
      <c r="I16" s="3">
        <f t="shared" si="1"/>
        <v>0</v>
      </c>
      <c r="J16" s="3">
        <f t="shared" si="2"/>
        <v>0</v>
      </c>
    </row>
    <row r="17" spans="1:10" x14ac:dyDescent="0.2">
      <c r="A17" s="29">
        <f t="shared" ref="A17:A80" si="3">A16+1</f>
        <v>3</v>
      </c>
      <c r="H17" s="3">
        <f t="shared" si="0"/>
        <v>0</v>
      </c>
      <c r="I17" s="3">
        <f t="shared" si="1"/>
        <v>0</v>
      </c>
      <c r="J17" s="3">
        <f t="shared" si="2"/>
        <v>0</v>
      </c>
    </row>
    <row r="18" spans="1:10" x14ac:dyDescent="0.2">
      <c r="A18" s="29">
        <f t="shared" si="3"/>
        <v>4</v>
      </c>
      <c r="H18" s="3">
        <f t="shared" si="0"/>
        <v>0</v>
      </c>
      <c r="I18" s="3">
        <f t="shared" si="1"/>
        <v>0</v>
      </c>
      <c r="J18" s="3">
        <f t="shared" si="2"/>
        <v>0</v>
      </c>
    </row>
    <row r="19" spans="1:10" x14ac:dyDescent="0.2">
      <c r="A19" s="29">
        <f t="shared" si="3"/>
        <v>5</v>
      </c>
      <c r="H19" s="3">
        <f t="shared" si="0"/>
        <v>0</v>
      </c>
      <c r="I19" s="3">
        <f t="shared" si="1"/>
        <v>0</v>
      </c>
      <c r="J19" s="3">
        <f t="shared" si="2"/>
        <v>0</v>
      </c>
    </row>
    <row r="20" spans="1:10" x14ac:dyDescent="0.2">
      <c r="A20" s="29">
        <f t="shared" si="3"/>
        <v>6</v>
      </c>
      <c r="H20" s="3">
        <f t="shared" si="0"/>
        <v>0</v>
      </c>
      <c r="I20" s="3">
        <f t="shared" si="1"/>
        <v>0</v>
      </c>
      <c r="J20" s="3">
        <f t="shared" si="2"/>
        <v>0</v>
      </c>
    </row>
    <row r="21" spans="1:10" x14ac:dyDescent="0.2">
      <c r="A21" s="29">
        <f t="shared" si="3"/>
        <v>7</v>
      </c>
      <c r="H21" s="3">
        <f t="shared" si="0"/>
        <v>0</v>
      </c>
      <c r="I21" s="3">
        <f t="shared" si="1"/>
        <v>0</v>
      </c>
      <c r="J21" s="3">
        <f t="shared" si="2"/>
        <v>0</v>
      </c>
    </row>
    <row r="22" spans="1:10" x14ac:dyDescent="0.2">
      <c r="A22" s="29">
        <f t="shared" si="3"/>
        <v>8</v>
      </c>
      <c r="H22" s="3">
        <f t="shared" si="0"/>
        <v>0</v>
      </c>
      <c r="I22" s="3">
        <f t="shared" si="1"/>
        <v>0</v>
      </c>
      <c r="J22" s="3">
        <f t="shared" si="2"/>
        <v>0</v>
      </c>
    </row>
    <row r="23" spans="1:10" x14ac:dyDescent="0.2">
      <c r="A23" s="29">
        <f t="shared" si="3"/>
        <v>9</v>
      </c>
      <c r="H23" s="3">
        <f t="shared" si="0"/>
        <v>0</v>
      </c>
      <c r="I23" s="3">
        <f t="shared" si="1"/>
        <v>0</v>
      </c>
      <c r="J23" s="3">
        <f t="shared" si="2"/>
        <v>0</v>
      </c>
    </row>
    <row r="24" spans="1:10" x14ac:dyDescent="0.2">
      <c r="A24" s="29">
        <f t="shared" si="3"/>
        <v>10</v>
      </c>
      <c r="H24" s="3">
        <f t="shared" si="0"/>
        <v>0</v>
      </c>
      <c r="I24" s="3">
        <f t="shared" si="1"/>
        <v>0</v>
      </c>
      <c r="J24" s="3">
        <f t="shared" si="2"/>
        <v>0</v>
      </c>
    </row>
    <row r="25" spans="1:10" x14ac:dyDescent="0.2">
      <c r="A25" s="29">
        <f t="shared" si="3"/>
        <v>11</v>
      </c>
      <c r="H25" s="3">
        <f t="shared" si="0"/>
        <v>0</v>
      </c>
      <c r="I25" s="3">
        <f t="shared" si="1"/>
        <v>0</v>
      </c>
      <c r="J25" s="3">
        <f t="shared" si="2"/>
        <v>0</v>
      </c>
    </row>
    <row r="26" spans="1:10" x14ac:dyDescent="0.2">
      <c r="A26" s="29">
        <f t="shared" si="3"/>
        <v>12</v>
      </c>
      <c r="H26" s="3">
        <f t="shared" si="0"/>
        <v>0</v>
      </c>
      <c r="I26" s="3">
        <f t="shared" si="1"/>
        <v>0</v>
      </c>
      <c r="J26" s="3">
        <f t="shared" si="2"/>
        <v>0</v>
      </c>
    </row>
    <row r="27" spans="1:10" x14ac:dyDescent="0.2">
      <c r="A27" s="29">
        <f t="shared" si="3"/>
        <v>13</v>
      </c>
      <c r="H27" s="3">
        <f t="shared" si="0"/>
        <v>0</v>
      </c>
      <c r="I27" s="3">
        <f t="shared" si="1"/>
        <v>0</v>
      </c>
      <c r="J27" s="3">
        <f t="shared" si="2"/>
        <v>0</v>
      </c>
    </row>
    <row r="28" spans="1:10" x14ac:dyDescent="0.2">
      <c r="A28" s="29">
        <f t="shared" si="3"/>
        <v>14</v>
      </c>
      <c r="H28" s="3">
        <f t="shared" si="0"/>
        <v>0</v>
      </c>
      <c r="I28" s="3">
        <f t="shared" si="1"/>
        <v>0</v>
      </c>
      <c r="J28" s="3">
        <f t="shared" si="2"/>
        <v>0</v>
      </c>
    </row>
    <row r="29" spans="1:10" x14ac:dyDescent="0.2">
      <c r="A29" s="29">
        <f t="shared" si="3"/>
        <v>15</v>
      </c>
      <c r="H29" s="3">
        <f t="shared" si="0"/>
        <v>0</v>
      </c>
      <c r="I29" s="3">
        <f t="shared" si="1"/>
        <v>0</v>
      </c>
      <c r="J29" s="3">
        <f t="shared" si="2"/>
        <v>0</v>
      </c>
    </row>
    <row r="30" spans="1:10" x14ac:dyDescent="0.2">
      <c r="A30" s="29">
        <f t="shared" si="3"/>
        <v>16</v>
      </c>
      <c r="H30" s="3">
        <f t="shared" si="0"/>
        <v>0</v>
      </c>
      <c r="I30" s="3">
        <f t="shared" si="1"/>
        <v>0</v>
      </c>
      <c r="J30" s="3">
        <f t="shared" si="2"/>
        <v>0</v>
      </c>
    </row>
    <row r="31" spans="1:10" x14ac:dyDescent="0.2">
      <c r="A31" s="29">
        <f t="shared" si="3"/>
        <v>17</v>
      </c>
      <c r="H31" s="3">
        <f t="shared" si="0"/>
        <v>0</v>
      </c>
      <c r="I31" s="3">
        <f t="shared" si="1"/>
        <v>0</v>
      </c>
      <c r="J31" s="3">
        <f t="shared" si="2"/>
        <v>0</v>
      </c>
    </row>
    <row r="32" spans="1:10" x14ac:dyDescent="0.2">
      <c r="A32" s="29">
        <f t="shared" si="3"/>
        <v>18</v>
      </c>
      <c r="H32" s="3">
        <f t="shared" si="0"/>
        <v>0</v>
      </c>
      <c r="I32" s="3">
        <f t="shared" si="1"/>
        <v>0</v>
      </c>
      <c r="J32" s="3">
        <f t="shared" si="2"/>
        <v>0</v>
      </c>
    </row>
    <row r="33" spans="1:10" x14ac:dyDescent="0.2">
      <c r="A33" s="29">
        <f t="shared" si="3"/>
        <v>19</v>
      </c>
      <c r="H33" s="3">
        <f t="shared" si="0"/>
        <v>0</v>
      </c>
      <c r="I33" s="3">
        <f t="shared" si="1"/>
        <v>0</v>
      </c>
      <c r="J33" s="3">
        <f t="shared" si="2"/>
        <v>0</v>
      </c>
    </row>
    <row r="34" spans="1:10" x14ac:dyDescent="0.2">
      <c r="A34" s="29">
        <f t="shared" si="3"/>
        <v>20</v>
      </c>
      <c r="H34" s="3">
        <f t="shared" si="0"/>
        <v>0</v>
      </c>
      <c r="I34" s="3">
        <f t="shared" si="1"/>
        <v>0</v>
      </c>
      <c r="J34" s="3">
        <f t="shared" si="2"/>
        <v>0</v>
      </c>
    </row>
    <row r="35" spans="1:10" x14ac:dyDescent="0.2">
      <c r="A35" s="29">
        <f t="shared" si="3"/>
        <v>21</v>
      </c>
      <c r="H35" s="3">
        <f t="shared" si="0"/>
        <v>0</v>
      </c>
      <c r="I35" s="3">
        <f t="shared" si="1"/>
        <v>0</v>
      </c>
      <c r="J35" s="3">
        <f t="shared" si="2"/>
        <v>0</v>
      </c>
    </row>
    <row r="36" spans="1:10" x14ac:dyDescent="0.2">
      <c r="A36" s="29">
        <f t="shared" si="3"/>
        <v>22</v>
      </c>
      <c r="H36" s="3">
        <f t="shared" si="0"/>
        <v>0</v>
      </c>
      <c r="I36" s="3">
        <f t="shared" si="1"/>
        <v>0</v>
      </c>
      <c r="J36" s="3">
        <f t="shared" si="2"/>
        <v>0</v>
      </c>
    </row>
    <row r="37" spans="1:10" x14ac:dyDescent="0.2">
      <c r="A37" s="29">
        <f t="shared" si="3"/>
        <v>23</v>
      </c>
      <c r="H37" s="3">
        <f t="shared" si="0"/>
        <v>0</v>
      </c>
      <c r="I37" s="3">
        <f t="shared" si="1"/>
        <v>0</v>
      </c>
      <c r="J37" s="3">
        <f t="shared" si="2"/>
        <v>0</v>
      </c>
    </row>
    <row r="38" spans="1:10" x14ac:dyDescent="0.2">
      <c r="A38" s="29">
        <f t="shared" si="3"/>
        <v>24</v>
      </c>
      <c r="H38" s="3">
        <f t="shared" si="0"/>
        <v>0</v>
      </c>
      <c r="I38" s="3">
        <f t="shared" si="1"/>
        <v>0</v>
      </c>
      <c r="J38" s="3">
        <f t="shared" si="2"/>
        <v>0</v>
      </c>
    </row>
    <row r="39" spans="1:10" x14ac:dyDescent="0.2">
      <c r="A39" s="29">
        <f t="shared" si="3"/>
        <v>25</v>
      </c>
      <c r="H39" s="3">
        <f t="shared" si="0"/>
        <v>0</v>
      </c>
      <c r="I39" s="3">
        <f t="shared" si="1"/>
        <v>0</v>
      </c>
      <c r="J39" s="3">
        <f t="shared" si="2"/>
        <v>0</v>
      </c>
    </row>
    <row r="40" spans="1:10" x14ac:dyDescent="0.2">
      <c r="A40" s="29">
        <f t="shared" si="3"/>
        <v>26</v>
      </c>
      <c r="H40" s="3">
        <f t="shared" si="0"/>
        <v>0</v>
      </c>
      <c r="I40" s="3">
        <f t="shared" si="1"/>
        <v>0</v>
      </c>
      <c r="J40" s="3">
        <f t="shared" si="2"/>
        <v>0</v>
      </c>
    </row>
    <row r="41" spans="1:10" x14ac:dyDescent="0.2">
      <c r="A41" s="29">
        <f t="shared" si="3"/>
        <v>27</v>
      </c>
      <c r="H41" s="3">
        <f t="shared" si="0"/>
        <v>0</v>
      </c>
      <c r="I41" s="3">
        <f t="shared" si="1"/>
        <v>0</v>
      </c>
      <c r="J41" s="3">
        <f t="shared" si="2"/>
        <v>0</v>
      </c>
    </row>
    <row r="42" spans="1:10" x14ac:dyDescent="0.2">
      <c r="A42" s="29">
        <f t="shared" si="3"/>
        <v>28</v>
      </c>
      <c r="H42" s="3">
        <f t="shared" si="0"/>
        <v>0</v>
      </c>
      <c r="I42" s="3">
        <f t="shared" si="1"/>
        <v>0</v>
      </c>
      <c r="J42" s="3">
        <f t="shared" si="2"/>
        <v>0</v>
      </c>
    </row>
    <row r="43" spans="1:10" x14ac:dyDescent="0.2">
      <c r="A43" s="29">
        <f t="shared" si="3"/>
        <v>29</v>
      </c>
      <c r="H43" s="3">
        <f t="shared" si="0"/>
        <v>0</v>
      </c>
      <c r="I43" s="3">
        <f t="shared" si="1"/>
        <v>0</v>
      </c>
      <c r="J43" s="3">
        <f t="shared" si="2"/>
        <v>0</v>
      </c>
    </row>
    <row r="44" spans="1:10" x14ac:dyDescent="0.2">
      <c r="A44" s="29">
        <f t="shared" si="3"/>
        <v>30</v>
      </c>
      <c r="H44" s="3">
        <f t="shared" si="0"/>
        <v>0</v>
      </c>
      <c r="I44" s="3">
        <f t="shared" si="1"/>
        <v>0</v>
      </c>
      <c r="J44" s="3">
        <f t="shared" si="2"/>
        <v>0</v>
      </c>
    </row>
    <row r="45" spans="1:10" x14ac:dyDescent="0.2">
      <c r="A45" s="29">
        <f t="shared" si="3"/>
        <v>31</v>
      </c>
      <c r="H45" s="3">
        <f t="shared" si="0"/>
        <v>0</v>
      </c>
      <c r="I45" s="3">
        <f t="shared" si="1"/>
        <v>0</v>
      </c>
      <c r="J45" s="3">
        <f t="shared" si="2"/>
        <v>0</v>
      </c>
    </row>
    <row r="46" spans="1:10" x14ac:dyDescent="0.2">
      <c r="A46" s="29">
        <f t="shared" si="3"/>
        <v>32</v>
      </c>
      <c r="H46" s="3">
        <f t="shared" si="0"/>
        <v>0</v>
      </c>
      <c r="I46" s="3">
        <f t="shared" si="1"/>
        <v>0</v>
      </c>
      <c r="J46" s="3">
        <f t="shared" si="2"/>
        <v>0</v>
      </c>
    </row>
    <row r="47" spans="1:10" x14ac:dyDescent="0.2">
      <c r="A47" s="29">
        <f t="shared" si="3"/>
        <v>33</v>
      </c>
      <c r="H47" s="3">
        <f t="shared" ref="H47:H78" si="4">COUNTIFS(D47,1,B47,1)</f>
        <v>0</v>
      </c>
      <c r="I47" s="3">
        <f t="shared" ref="I47:I78" si="5">COUNTIFS(D47,1,C47,1)</f>
        <v>0</v>
      </c>
      <c r="J47" s="3">
        <f t="shared" ref="J47:J78" si="6">COUNTIFS(D47,1,G47,1)</f>
        <v>0</v>
      </c>
    </row>
    <row r="48" spans="1:10" x14ac:dyDescent="0.2">
      <c r="A48" s="29">
        <f t="shared" si="3"/>
        <v>34</v>
      </c>
      <c r="H48" s="3">
        <f t="shared" si="4"/>
        <v>0</v>
      </c>
      <c r="I48" s="3">
        <f t="shared" si="5"/>
        <v>0</v>
      </c>
      <c r="J48" s="3">
        <f t="shared" si="6"/>
        <v>0</v>
      </c>
    </row>
    <row r="49" spans="1:10" x14ac:dyDescent="0.2">
      <c r="A49" s="29">
        <f t="shared" si="3"/>
        <v>35</v>
      </c>
      <c r="H49" s="3">
        <f t="shared" si="4"/>
        <v>0</v>
      </c>
      <c r="I49" s="3">
        <f t="shared" si="5"/>
        <v>0</v>
      </c>
      <c r="J49" s="3">
        <f t="shared" si="6"/>
        <v>0</v>
      </c>
    </row>
    <row r="50" spans="1:10" x14ac:dyDescent="0.2">
      <c r="A50" s="29">
        <f t="shared" si="3"/>
        <v>36</v>
      </c>
      <c r="H50" s="3">
        <f t="shared" si="4"/>
        <v>0</v>
      </c>
      <c r="I50" s="3">
        <f t="shared" si="5"/>
        <v>0</v>
      </c>
      <c r="J50" s="3">
        <f t="shared" si="6"/>
        <v>0</v>
      </c>
    </row>
    <row r="51" spans="1:10" x14ac:dyDescent="0.2">
      <c r="A51" s="29">
        <f t="shared" si="3"/>
        <v>37</v>
      </c>
      <c r="H51" s="3">
        <f t="shared" si="4"/>
        <v>0</v>
      </c>
      <c r="I51" s="3">
        <f t="shared" si="5"/>
        <v>0</v>
      </c>
      <c r="J51" s="3">
        <f t="shared" si="6"/>
        <v>0</v>
      </c>
    </row>
    <row r="52" spans="1:10" x14ac:dyDescent="0.2">
      <c r="A52" s="29">
        <f t="shared" si="3"/>
        <v>38</v>
      </c>
      <c r="H52" s="3">
        <f t="shared" si="4"/>
        <v>0</v>
      </c>
      <c r="I52" s="3">
        <f t="shared" si="5"/>
        <v>0</v>
      </c>
      <c r="J52" s="3">
        <f t="shared" si="6"/>
        <v>0</v>
      </c>
    </row>
    <row r="53" spans="1:10" x14ac:dyDescent="0.2">
      <c r="A53" s="29">
        <f t="shared" si="3"/>
        <v>39</v>
      </c>
      <c r="H53" s="3">
        <f t="shared" si="4"/>
        <v>0</v>
      </c>
      <c r="I53" s="3">
        <f t="shared" si="5"/>
        <v>0</v>
      </c>
      <c r="J53" s="3">
        <f t="shared" si="6"/>
        <v>0</v>
      </c>
    </row>
    <row r="54" spans="1:10" x14ac:dyDescent="0.2">
      <c r="A54" s="29">
        <f t="shared" si="3"/>
        <v>40</v>
      </c>
      <c r="H54" s="3">
        <f t="shared" si="4"/>
        <v>0</v>
      </c>
      <c r="I54" s="3">
        <f t="shared" si="5"/>
        <v>0</v>
      </c>
      <c r="J54" s="3">
        <f t="shared" si="6"/>
        <v>0</v>
      </c>
    </row>
    <row r="55" spans="1:10" x14ac:dyDescent="0.2">
      <c r="A55" s="29">
        <f t="shared" si="3"/>
        <v>41</v>
      </c>
      <c r="H55" s="3">
        <f t="shared" si="4"/>
        <v>0</v>
      </c>
      <c r="I55" s="3">
        <f t="shared" si="5"/>
        <v>0</v>
      </c>
      <c r="J55" s="3">
        <f t="shared" si="6"/>
        <v>0</v>
      </c>
    </row>
    <row r="56" spans="1:10" x14ac:dyDescent="0.2">
      <c r="A56" s="29">
        <f t="shared" si="3"/>
        <v>42</v>
      </c>
      <c r="H56" s="3">
        <f t="shared" si="4"/>
        <v>0</v>
      </c>
      <c r="I56" s="3">
        <f t="shared" si="5"/>
        <v>0</v>
      </c>
      <c r="J56" s="3">
        <f t="shared" si="6"/>
        <v>0</v>
      </c>
    </row>
    <row r="57" spans="1:10" x14ac:dyDescent="0.2">
      <c r="A57" s="29">
        <f t="shared" si="3"/>
        <v>43</v>
      </c>
      <c r="H57" s="3">
        <f t="shared" si="4"/>
        <v>0</v>
      </c>
      <c r="I57" s="3">
        <f t="shared" si="5"/>
        <v>0</v>
      </c>
      <c r="J57" s="3">
        <f t="shared" si="6"/>
        <v>0</v>
      </c>
    </row>
    <row r="58" spans="1:10" x14ac:dyDescent="0.2">
      <c r="A58" s="29">
        <f t="shared" si="3"/>
        <v>44</v>
      </c>
      <c r="H58" s="3">
        <f t="shared" si="4"/>
        <v>0</v>
      </c>
      <c r="I58" s="3">
        <f t="shared" si="5"/>
        <v>0</v>
      </c>
      <c r="J58" s="3">
        <f t="shared" si="6"/>
        <v>0</v>
      </c>
    </row>
    <row r="59" spans="1:10" x14ac:dyDescent="0.2">
      <c r="A59" s="29">
        <f t="shared" si="3"/>
        <v>45</v>
      </c>
      <c r="H59" s="3">
        <f t="shared" si="4"/>
        <v>0</v>
      </c>
      <c r="I59" s="3">
        <f t="shared" si="5"/>
        <v>0</v>
      </c>
      <c r="J59" s="3">
        <f t="shared" si="6"/>
        <v>0</v>
      </c>
    </row>
    <row r="60" spans="1:10" x14ac:dyDescent="0.2">
      <c r="A60" s="29">
        <f t="shared" si="3"/>
        <v>46</v>
      </c>
      <c r="H60" s="3">
        <f t="shared" si="4"/>
        <v>0</v>
      </c>
      <c r="I60" s="3">
        <f t="shared" si="5"/>
        <v>0</v>
      </c>
      <c r="J60" s="3">
        <f t="shared" si="6"/>
        <v>0</v>
      </c>
    </row>
    <row r="61" spans="1:10" x14ac:dyDescent="0.2">
      <c r="A61" s="29">
        <f t="shared" si="3"/>
        <v>47</v>
      </c>
      <c r="H61" s="3">
        <f t="shared" si="4"/>
        <v>0</v>
      </c>
      <c r="I61" s="3">
        <f t="shared" si="5"/>
        <v>0</v>
      </c>
      <c r="J61" s="3">
        <f t="shared" si="6"/>
        <v>0</v>
      </c>
    </row>
    <row r="62" spans="1:10" x14ac:dyDescent="0.2">
      <c r="A62" s="29">
        <f t="shared" si="3"/>
        <v>48</v>
      </c>
      <c r="H62" s="3">
        <f t="shared" si="4"/>
        <v>0</v>
      </c>
      <c r="I62" s="3">
        <f t="shared" si="5"/>
        <v>0</v>
      </c>
      <c r="J62" s="3">
        <f t="shared" si="6"/>
        <v>0</v>
      </c>
    </row>
    <row r="63" spans="1:10" x14ac:dyDescent="0.2">
      <c r="A63" s="29">
        <f t="shared" si="3"/>
        <v>49</v>
      </c>
      <c r="H63" s="3">
        <f t="shared" si="4"/>
        <v>0</v>
      </c>
      <c r="I63" s="3">
        <f t="shared" si="5"/>
        <v>0</v>
      </c>
      <c r="J63" s="3">
        <f t="shared" si="6"/>
        <v>0</v>
      </c>
    </row>
    <row r="64" spans="1:10" x14ac:dyDescent="0.2">
      <c r="A64" s="29">
        <f t="shared" si="3"/>
        <v>50</v>
      </c>
      <c r="H64" s="3">
        <f t="shared" si="4"/>
        <v>0</v>
      </c>
      <c r="I64" s="3">
        <f t="shared" si="5"/>
        <v>0</v>
      </c>
      <c r="J64" s="3">
        <f t="shared" si="6"/>
        <v>0</v>
      </c>
    </row>
    <row r="65" spans="1:10" x14ac:dyDescent="0.2">
      <c r="A65" s="29">
        <f t="shared" si="3"/>
        <v>51</v>
      </c>
      <c r="H65" s="3">
        <f t="shared" si="4"/>
        <v>0</v>
      </c>
      <c r="I65" s="3">
        <f t="shared" si="5"/>
        <v>0</v>
      </c>
      <c r="J65" s="3">
        <f t="shared" si="6"/>
        <v>0</v>
      </c>
    </row>
    <row r="66" spans="1:10" x14ac:dyDescent="0.2">
      <c r="A66" s="29">
        <f t="shared" si="3"/>
        <v>52</v>
      </c>
      <c r="H66" s="3">
        <f t="shared" si="4"/>
        <v>0</v>
      </c>
      <c r="I66" s="3">
        <f t="shared" si="5"/>
        <v>0</v>
      </c>
      <c r="J66" s="3">
        <f t="shared" si="6"/>
        <v>0</v>
      </c>
    </row>
    <row r="67" spans="1:10" x14ac:dyDescent="0.2">
      <c r="A67" s="29">
        <f t="shared" si="3"/>
        <v>53</v>
      </c>
      <c r="H67" s="3">
        <f t="shared" si="4"/>
        <v>0</v>
      </c>
      <c r="I67" s="3">
        <f t="shared" si="5"/>
        <v>0</v>
      </c>
      <c r="J67" s="3">
        <f t="shared" si="6"/>
        <v>0</v>
      </c>
    </row>
    <row r="68" spans="1:10" x14ac:dyDescent="0.2">
      <c r="A68" s="29">
        <f t="shared" si="3"/>
        <v>54</v>
      </c>
      <c r="H68" s="3">
        <f t="shared" si="4"/>
        <v>0</v>
      </c>
      <c r="I68" s="3">
        <f t="shared" si="5"/>
        <v>0</v>
      </c>
      <c r="J68" s="3">
        <f t="shared" si="6"/>
        <v>0</v>
      </c>
    </row>
    <row r="69" spans="1:10" x14ac:dyDescent="0.2">
      <c r="A69" s="29">
        <f t="shared" si="3"/>
        <v>55</v>
      </c>
      <c r="H69" s="3">
        <f t="shared" si="4"/>
        <v>0</v>
      </c>
      <c r="I69" s="3">
        <f t="shared" si="5"/>
        <v>0</v>
      </c>
      <c r="J69" s="3">
        <f t="shared" si="6"/>
        <v>0</v>
      </c>
    </row>
    <row r="70" spans="1:10" x14ac:dyDescent="0.2">
      <c r="A70" s="29">
        <f t="shared" si="3"/>
        <v>56</v>
      </c>
      <c r="H70" s="3">
        <f t="shared" si="4"/>
        <v>0</v>
      </c>
      <c r="I70" s="3">
        <f t="shared" si="5"/>
        <v>0</v>
      </c>
      <c r="J70" s="3">
        <f t="shared" si="6"/>
        <v>0</v>
      </c>
    </row>
    <row r="71" spans="1:10" x14ac:dyDescent="0.2">
      <c r="A71" s="29">
        <f t="shared" si="3"/>
        <v>57</v>
      </c>
      <c r="H71" s="3">
        <f t="shared" si="4"/>
        <v>0</v>
      </c>
      <c r="I71" s="3">
        <f t="shared" si="5"/>
        <v>0</v>
      </c>
      <c r="J71" s="3">
        <f t="shared" si="6"/>
        <v>0</v>
      </c>
    </row>
    <row r="72" spans="1:10" x14ac:dyDescent="0.2">
      <c r="A72" s="29">
        <f t="shared" si="3"/>
        <v>58</v>
      </c>
      <c r="H72" s="3">
        <f t="shared" si="4"/>
        <v>0</v>
      </c>
      <c r="I72" s="3">
        <f t="shared" si="5"/>
        <v>0</v>
      </c>
      <c r="J72" s="3">
        <f t="shared" si="6"/>
        <v>0</v>
      </c>
    </row>
    <row r="73" spans="1:10" x14ac:dyDescent="0.2">
      <c r="A73" s="29">
        <f t="shared" si="3"/>
        <v>59</v>
      </c>
      <c r="H73" s="3">
        <f t="shared" si="4"/>
        <v>0</v>
      </c>
      <c r="I73" s="3">
        <f t="shared" si="5"/>
        <v>0</v>
      </c>
      <c r="J73" s="3">
        <f t="shared" si="6"/>
        <v>0</v>
      </c>
    </row>
    <row r="74" spans="1:10" x14ac:dyDescent="0.2">
      <c r="A74" s="29">
        <f t="shared" si="3"/>
        <v>60</v>
      </c>
      <c r="H74" s="3">
        <f t="shared" si="4"/>
        <v>0</v>
      </c>
      <c r="I74" s="3">
        <f t="shared" si="5"/>
        <v>0</v>
      </c>
      <c r="J74" s="3">
        <f t="shared" si="6"/>
        <v>0</v>
      </c>
    </row>
    <row r="75" spans="1:10" x14ac:dyDescent="0.2">
      <c r="A75" s="29">
        <f t="shared" si="3"/>
        <v>61</v>
      </c>
      <c r="H75" s="3">
        <f t="shared" si="4"/>
        <v>0</v>
      </c>
      <c r="I75" s="3">
        <f t="shared" si="5"/>
        <v>0</v>
      </c>
      <c r="J75" s="3">
        <f t="shared" si="6"/>
        <v>0</v>
      </c>
    </row>
    <row r="76" spans="1:10" x14ac:dyDescent="0.2">
      <c r="A76" s="29">
        <f t="shared" si="3"/>
        <v>62</v>
      </c>
      <c r="H76" s="3">
        <f t="shared" si="4"/>
        <v>0</v>
      </c>
      <c r="I76" s="3">
        <f t="shared" si="5"/>
        <v>0</v>
      </c>
      <c r="J76" s="3">
        <f t="shared" si="6"/>
        <v>0</v>
      </c>
    </row>
    <row r="77" spans="1:10" x14ac:dyDescent="0.2">
      <c r="A77" s="29">
        <f t="shared" si="3"/>
        <v>63</v>
      </c>
      <c r="H77" s="3">
        <f t="shared" si="4"/>
        <v>0</v>
      </c>
      <c r="I77" s="3">
        <f t="shared" si="5"/>
        <v>0</v>
      </c>
      <c r="J77" s="3">
        <f t="shared" si="6"/>
        <v>0</v>
      </c>
    </row>
    <row r="78" spans="1:10" x14ac:dyDescent="0.2">
      <c r="A78" s="29">
        <f t="shared" si="3"/>
        <v>64</v>
      </c>
      <c r="H78" s="3">
        <f t="shared" si="4"/>
        <v>0</v>
      </c>
      <c r="I78" s="3">
        <f t="shared" si="5"/>
        <v>0</v>
      </c>
      <c r="J78" s="3">
        <f t="shared" si="6"/>
        <v>0</v>
      </c>
    </row>
    <row r="79" spans="1:10" x14ac:dyDescent="0.2">
      <c r="A79" s="29">
        <f t="shared" si="3"/>
        <v>65</v>
      </c>
      <c r="H79" s="3">
        <f t="shared" ref="H79:H110" si="7">COUNTIFS(D79,1,B79,1)</f>
        <v>0</v>
      </c>
      <c r="I79" s="3">
        <f t="shared" ref="I79:I110" si="8">COUNTIFS(D79,1,C79,1)</f>
        <v>0</v>
      </c>
      <c r="J79" s="3">
        <f t="shared" ref="J79:J110" si="9">COUNTIFS(D79,1,G79,1)</f>
        <v>0</v>
      </c>
    </row>
    <row r="80" spans="1:10" x14ac:dyDescent="0.2">
      <c r="A80" s="29">
        <f t="shared" si="3"/>
        <v>66</v>
      </c>
      <c r="H80" s="3">
        <f t="shared" si="7"/>
        <v>0</v>
      </c>
      <c r="I80" s="3">
        <f t="shared" si="8"/>
        <v>0</v>
      </c>
      <c r="J80" s="3">
        <f t="shared" si="9"/>
        <v>0</v>
      </c>
    </row>
    <row r="81" spans="1:10" x14ac:dyDescent="0.2">
      <c r="A81" s="29">
        <f t="shared" ref="A81:A144" si="10">A80+1</f>
        <v>67</v>
      </c>
      <c r="H81" s="3">
        <f t="shared" si="7"/>
        <v>0</v>
      </c>
      <c r="I81" s="3">
        <f t="shared" si="8"/>
        <v>0</v>
      </c>
      <c r="J81" s="3">
        <f t="shared" si="9"/>
        <v>0</v>
      </c>
    </row>
    <row r="82" spans="1:10" x14ac:dyDescent="0.2">
      <c r="A82" s="29">
        <f t="shared" si="10"/>
        <v>68</v>
      </c>
      <c r="H82" s="3">
        <f t="shared" si="7"/>
        <v>0</v>
      </c>
      <c r="I82" s="3">
        <f t="shared" si="8"/>
        <v>0</v>
      </c>
      <c r="J82" s="3">
        <f t="shared" si="9"/>
        <v>0</v>
      </c>
    </row>
    <row r="83" spans="1:10" x14ac:dyDescent="0.2">
      <c r="A83" s="29">
        <f t="shared" si="10"/>
        <v>69</v>
      </c>
      <c r="H83" s="3">
        <f t="shared" si="7"/>
        <v>0</v>
      </c>
      <c r="I83" s="3">
        <f t="shared" si="8"/>
        <v>0</v>
      </c>
      <c r="J83" s="3">
        <f t="shared" si="9"/>
        <v>0</v>
      </c>
    </row>
    <row r="84" spans="1:10" x14ac:dyDescent="0.2">
      <c r="A84" s="29">
        <f t="shared" si="10"/>
        <v>70</v>
      </c>
      <c r="H84" s="3">
        <f t="shared" si="7"/>
        <v>0</v>
      </c>
      <c r="I84" s="3">
        <f t="shared" si="8"/>
        <v>0</v>
      </c>
      <c r="J84" s="3">
        <f t="shared" si="9"/>
        <v>0</v>
      </c>
    </row>
    <row r="85" spans="1:10" x14ac:dyDescent="0.2">
      <c r="A85" s="29">
        <f t="shared" si="10"/>
        <v>71</v>
      </c>
      <c r="H85" s="3">
        <f t="shared" si="7"/>
        <v>0</v>
      </c>
      <c r="I85" s="3">
        <f t="shared" si="8"/>
        <v>0</v>
      </c>
      <c r="J85" s="3">
        <f t="shared" si="9"/>
        <v>0</v>
      </c>
    </row>
    <row r="86" spans="1:10" x14ac:dyDescent="0.2">
      <c r="A86" s="29">
        <f t="shared" si="10"/>
        <v>72</v>
      </c>
      <c r="H86" s="3">
        <f t="shared" si="7"/>
        <v>0</v>
      </c>
      <c r="I86" s="3">
        <f t="shared" si="8"/>
        <v>0</v>
      </c>
      <c r="J86" s="3">
        <f t="shared" si="9"/>
        <v>0</v>
      </c>
    </row>
    <row r="87" spans="1:10" x14ac:dyDescent="0.2">
      <c r="A87" s="29">
        <f t="shared" si="10"/>
        <v>73</v>
      </c>
      <c r="H87" s="3">
        <f t="shared" si="7"/>
        <v>0</v>
      </c>
      <c r="I87" s="3">
        <f t="shared" si="8"/>
        <v>0</v>
      </c>
      <c r="J87" s="3">
        <f t="shared" si="9"/>
        <v>0</v>
      </c>
    </row>
    <row r="88" spans="1:10" x14ac:dyDescent="0.2">
      <c r="A88" s="29">
        <f t="shared" si="10"/>
        <v>74</v>
      </c>
      <c r="H88" s="3">
        <f t="shared" si="7"/>
        <v>0</v>
      </c>
      <c r="I88" s="3">
        <f t="shared" si="8"/>
        <v>0</v>
      </c>
      <c r="J88" s="3">
        <f t="shared" si="9"/>
        <v>0</v>
      </c>
    </row>
    <row r="89" spans="1:10" x14ac:dyDescent="0.2">
      <c r="A89" s="29">
        <f t="shared" si="10"/>
        <v>75</v>
      </c>
      <c r="H89" s="3">
        <f t="shared" si="7"/>
        <v>0</v>
      </c>
      <c r="I89" s="3">
        <f t="shared" si="8"/>
        <v>0</v>
      </c>
      <c r="J89" s="3">
        <f t="shared" si="9"/>
        <v>0</v>
      </c>
    </row>
    <row r="90" spans="1:10" x14ac:dyDescent="0.2">
      <c r="A90" s="29">
        <f t="shared" si="10"/>
        <v>76</v>
      </c>
      <c r="H90" s="3">
        <f t="shared" si="7"/>
        <v>0</v>
      </c>
      <c r="I90" s="3">
        <f t="shared" si="8"/>
        <v>0</v>
      </c>
      <c r="J90" s="3">
        <f t="shared" si="9"/>
        <v>0</v>
      </c>
    </row>
    <row r="91" spans="1:10" x14ac:dyDescent="0.2">
      <c r="A91" s="29">
        <f t="shared" si="10"/>
        <v>77</v>
      </c>
      <c r="H91" s="3">
        <f t="shared" si="7"/>
        <v>0</v>
      </c>
      <c r="I91" s="3">
        <f t="shared" si="8"/>
        <v>0</v>
      </c>
      <c r="J91" s="3">
        <f t="shared" si="9"/>
        <v>0</v>
      </c>
    </row>
    <row r="92" spans="1:10" x14ac:dyDescent="0.2">
      <c r="A92" s="29">
        <f t="shared" si="10"/>
        <v>78</v>
      </c>
      <c r="H92" s="3">
        <f t="shared" si="7"/>
        <v>0</v>
      </c>
      <c r="I92" s="3">
        <f t="shared" si="8"/>
        <v>0</v>
      </c>
      <c r="J92" s="3">
        <f t="shared" si="9"/>
        <v>0</v>
      </c>
    </row>
    <row r="93" spans="1:10" x14ac:dyDescent="0.2">
      <c r="A93" s="29">
        <f t="shared" si="10"/>
        <v>79</v>
      </c>
      <c r="H93" s="3">
        <f t="shared" si="7"/>
        <v>0</v>
      </c>
      <c r="I93" s="3">
        <f t="shared" si="8"/>
        <v>0</v>
      </c>
      <c r="J93" s="3">
        <f t="shared" si="9"/>
        <v>0</v>
      </c>
    </row>
    <row r="94" spans="1:10" x14ac:dyDescent="0.2">
      <c r="A94" s="29">
        <f t="shared" si="10"/>
        <v>80</v>
      </c>
      <c r="H94" s="3">
        <f t="shared" si="7"/>
        <v>0</v>
      </c>
      <c r="I94" s="3">
        <f t="shared" si="8"/>
        <v>0</v>
      </c>
      <c r="J94" s="3">
        <f t="shared" si="9"/>
        <v>0</v>
      </c>
    </row>
    <row r="95" spans="1:10" x14ac:dyDescent="0.2">
      <c r="A95" s="29">
        <f t="shared" si="10"/>
        <v>81</v>
      </c>
      <c r="H95" s="3">
        <f t="shared" si="7"/>
        <v>0</v>
      </c>
      <c r="I95" s="3">
        <f t="shared" si="8"/>
        <v>0</v>
      </c>
      <c r="J95" s="3">
        <f t="shared" si="9"/>
        <v>0</v>
      </c>
    </row>
    <row r="96" spans="1:10" x14ac:dyDescent="0.2">
      <c r="A96" s="29">
        <f t="shared" si="10"/>
        <v>82</v>
      </c>
      <c r="H96" s="3">
        <f t="shared" si="7"/>
        <v>0</v>
      </c>
      <c r="I96" s="3">
        <f t="shared" si="8"/>
        <v>0</v>
      </c>
      <c r="J96" s="3">
        <f t="shared" si="9"/>
        <v>0</v>
      </c>
    </row>
    <row r="97" spans="1:10" x14ac:dyDescent="0.2">
      <c r="A97" s="29">
        <f t="shared" si="10"/>
        <v>83</v>
      </c>
      <c r="H97" s="3">
        <f t="shared" si="7"/>
        <v>0</v>
      </c>
      <c r="I97" s="3">
        <f t="shared" si="8"/>
        <v>0</v>
      </c>
      <c r="J97" s="3">
        <f t="shared" si="9"/>
        <v>0</v>
      </c>
    </row>
    <row r="98" spans="1:10" x14ac:dyDescent="0.2">
      <c r="A98" s="29">
        <f t="shared" si="10"/>
        <v>84</v>
      </c>
      <c r="H98" s="3">
        <f t="shared" si="7"/>
        <v>0</v>
      </c>
      <c r="I98" s="3">
        <f t="shared" si="8"/>
        <v>0</v>
      </c>
      <c r="J98" s="3">
        <f t="shared" si="9"/>
        <v>0</v>
      </c>
    </row>
    <row r="99" spans="1:10" x14ac:dyDescent="0.2">
      <c r="A99" s="29">
        <f t="shared" si="10"/>
        <v>85</v>
      </c>
      <c r="H99" s="3">
        <f t="shared" si="7"/>
        <v>0</v>
      </c>
      <c r="I99" s="3">
        <f t="shared" si="8"/>
        <v>0</v>
      </c>
      <c r="J99" s="3">
        <f t="shared" si="9"/>
        <v>0</v>
      </c>
    </row>
    <row r="100" spans="1:10" x14ac:dyDescent="0.2">
      <c r="A100" s="29">
        <f t="shared" si="10"/>
        <v>86</v>
      </c>
      <c r="H100" s="3">
        <f t="shared" si="7"/>
        <v>0</v>
      </c>
      <c r="I100" s="3">
        <f t="shared" si="8"/>
        <v>0</v>
      </c>
      <c r="J100" s="3">
        <f t="shared" si="9"/>
        <v>0</v>
      </c>
    </row>
    <row r="101" spans="1:10" x14ac:dyDescent="0.2">
      <c r="A101" s="29">
        <f t="shared" si="10"/>
        <v>87</v>
      </c>
      <c r="H101" s="3">
        <f t="shared" si="7"/>
        <v>0</v>
      </c>
      <c r="I101" s="3">
        <f t="shared" si="8"/>
        <v>0</v>
      </c>
      <c r="J101" s="3">
        <f t="shared" si="9"/>
        <v>0</v>
      </c>
    </row>
    <row r="102" spans="1:10" x14ac:dyDescent="0.2">
      <c r="A102" s="29">
        <f t="shared" si="10"/>
        <v>88</v>
      </c>
      <c r="H102" s="3">
        <f t="shared" si="7"/>
        <v>0</v>
      </c>
      <c r="I102" s="3">
        <f t="shared" si="8"/>
        <v>0</v>
      </c>
      <c r="J102" s="3">
        <f t="shared" si="9"/>
        <v>0</v>
      </c>
    </row>
    <row r="103" spans="1:10" x14ac:dyDescent="0.2">
      <c r="A103" s="29">
        <f t="shared" si="10"/>
        <v>89</v>
      </c>
      <c r="H103" s="3">
        <f t="shared" si="7"/>
        <v>0</v>
      </c>
      <c r="I103" s="3">
        <f t="shared" si="8"/>
        <v>0</v>
      </c>
      <c r="J103" s="3">
        <f t="shared" si="9"/>
        <v>0</v>
      </c>
    </row>
    <row r="104" spans="1:10" x14ac:dyDescent="0.2">
      <c r="A104" s="29">
        <f t="shared" si="10"/>
        <v>90</v>
      </c>
      <c r="H104" s="3">
        <f t="shared" si="7"/>
        <v>0</v>
      </c>
      <c r="I104" s="3">
        <f t="shared" si="8"/>
        <v>0</v>
      </c>
      <c r="J104" s="3">
        <f t="shared" si="9"/>
        <v>0</v>
      </c>
    </row>
    <row r="105" spans="1:10" x14ac:dyDescent="0.2">
      <c r="A105" s="29">
        <f t="shared" si="10"/>
        <v>91</v>
      </c>
      <c r="H105" s="3">
        <f t="shared" si="7"/>
        <v>0</v>
      </c>
      <c r="I105" s="3">
        <f t="shared" si="8"/>
        <v>0</v>
      </c>
      <c r="J105" s="3">
        <f t="shared" si="9"/>
        <v>0</v>
      </c>
    </row>
    <row r="106" spans="1:10" x14ac:dyDescent="0.2">
      <c r="A106" s="29">
        <f t="shared" si="10"/>
        <v>92</v>
      </c>
      <c r="H106" s="3">
        <f t="shared" si="7"/>
        <v>0</v>
      </c>
      <c r="I106" s="3">
        <f t="shared" si="8"/>
        <v>0</v>
      </c>
      <c r="J106" s="3">
        <f t="shared" si="9"/>
        <v>0</v>
      </c>
    </row>
    <row r="107" spans="1:10" x14ac:dyDescent="0.2">
      <c r="A107" s="29">
        <f t="shared" si="10"/>
        <v>93</v>
      </c>
      <c r="H107" s="3">
        <f t="shared" si="7"/>
        <v>0</v>
      </c>
      <c r="I107" s="3">
        <f t="shared" si="8"/>
        <v>0</v>
      </c>
      <c r="J107" s="3">
        <f t="shared" si="9"/>
        <v>0</v>
      </c>
    </row>
    <row r="108" spans="1:10" x14ac:dyDescent="0.2">
      <c r="A108" s="29">
        <f t="shared" si="10"/>
        <v>94</v>
      </c>
      <c r="H108" s="3">
        <f t="shared" si="7"/>
        <v>0</v>
      </c>
      <c r="I108" s="3">
        <f t="shared" si="8"/>
        <v>0</v>
      </c>
      <c r="J108" s="3">
        <f t="shared" si="9"/>
        <v>0</v>
      </c>
    </row>
    <row r="109" spans="1:10" x14ac:dyDescent="0.2">
      <c r="A109" s="29">
        <f t="shared" si="10"/>
        <v>95</v>
      </c>
      <c r="H109" s="3">
        <f t="shared" si="7"/>
        <v>0</v>
      </c>
      <c r="I109" s="3">
        <f t="shared" si="8"/>
        <v>0</v>
      </c>
      <c r="J109" s="3">
        <f t="shared" si="9"/>
        <v>0</v>
      </c>
    </row>
    <row r="110" spans="1:10" x14ac:dyDescent="0.2">
      <c r="A110" s="29">
        <f t="shared" si="10"/>
        <v>96</v>
      </c>
      <c r="H110" s="3">
        <f t="shared" si="7"/>
        <v>0</v>
      </c>
      <c r="I110" s="3">
        <f t="shared" si="8"/>
        <v>0</v>
      </c>
      <c r="J110" s="3">
        <f t="shared" si="9"/>
        <v>0</v>
      </c>
    </row>
    <row r="111" spans="1:10" x14ac:dyDescent="0.2">
      <c r="A111" s="29">
        <f t="shared" si="10"/>
        <v>97</v>
      </c>
      <c r="H111" s="3">
        <f t="shared" ref="H111:H142" si="11">COUNTIFS(D111,1,B111,1)</f>
        <v>0</v>
      </c>
      <c r="I111" s="3">
        <f t="shared" ref="I111:I142" si="12">COUNTIFS(D111,1,C111,1)</f>
        <v>0</v>
      </c>
      <c r="J111" s="3">
        <f t="shared" ref="J111:J142" si="13">COUNTIFS(D111,1,G111,1)</f>
        <v>0</v>
      </c>
    </row>
    <row r="112" spans="1:10" x14ac:dyDescent="0.2">
      <c r="A112" s="29">
        <f t="shared" si="10"/>
        <v>98</v>
      </c>
      <c r="H112" s="3">
        <f t="shared" si="11"/>
        <v>0</v>
      </c>
      <c r="I112" s="3">
        <f t="shared" si="12"/>
        <v>0</v>
      </c>
      <c r="J112" s="3">
        <f t="shared" si="13"/>
        <v>0</v>
      </c>
    </row>
    <row r="113" spans="1:10" x14ac:dyDescent="0.2">
      <c r="A113" s="29">
        <f t="shared" si="10"/>
        <v>99</v>
      </c>
      <c r="H113" s="3">
        <f t="shared" si="11"/>
        <v>0</v>
      </c>
      <c r="I113" s="3">
        <f t="shared" si="12"/>
        <v>0</v>
      </c>
      <c r="J113" s="3">
        <f t="shared" si="13"/>
        <v>0</v>
      </c>
    </row>
    <row r="114" spans="1:10" x14ac:dyDescent="0.2">
      <c r="A114" s="29">
        <f t="shared" si="10"/>
        <v>100</v>
      </c>
      <c r="H114" s="3">
        <f t="shared" si="11"/>
        <v>0</v>
      </c>
      <c r="I114" s="3">
        <f t="shared" si="12"/>
        <v>0</v>
      </c>
      <c r="J114" s="3">
        <f t="shared" si="13"/>
        <v>0</v>
      </c>
    </row>
    <row r="115" spans="1:10" x14ac:dyDescent="0.2">
      <c r="A115" s="29">
        <f t="shared" si="10"/>
        <v>101</v>
      </c>
      <c r="H115" s="3">
        <f t="shared" si="11"/>
        <v>0</v>
      </c>
      <c r="I115" s="3">
        <f t="shared" si="12"/>
        <v>0</v>
      </c>
      <c r="J115" s="3">
        <f t="shared" si="13"/>
        <v>0</v>
      </c>
    </row>
    <row r="116" spans="1:10" x14ac:dyDescent="0.2">
      <c r="A116" s="29">
        <f t="shared" si="10"/>
        <v>102</v>
      </c>
      <c r="H116" s="3">
        <f t="shared" si="11"/>
        <v>0</v>
      </c>
      <c r="I116" s="3">
        <f t="shared" si="12"/>
        <v>0</v>
      </c>
      <c r="J116" s="3">
        <f t="shared" si="13"/>
        <v>0</v>
      </c>
    </row>
    <row r="117" spans="1:10" x14ac:dyDescent="0.2">
      <c r="A117" s="29">
        <f t="shared" si="10"/>
        <v>103</v>
      </c>
      <c r="H117" s="3">
        <f t="shared" si="11"/>
        <v>0</v>
      </c>
      <c r="I117" s="3">
        <f t="shared" si="12"/>
        <v>0</v>
      </c>
      <c r="J117" s="3">
        <f t="shared" si="13"/>
        <v>0</v>
      </c>
    </row>
    <row r="118" spans="1:10" x14ac:dyDescent="0.2">
      <c r="A118" s="29">
        <f t="shared" si="10"/>
        <v>104</v>
      </c>
      <c r="H118" s="3">
        <f t="shared" si="11"/>
        <v>0</v>
      </c>
      <c r="I118" s="3">
        <f t="shared" si="12"/>
        <v>0</v>
      </c>
      <c r="J118" s="3">
        <f t="shared" si="13"/>
        <v>0</v>
      </c>
    </row>
    <row r="119" spans="1:10" x14ac:dyDescent="0.2">
      <c r="A119" s="29">
        <f t="shared" si="10"/>
        <v>105</v>
      </c>
      <c r="H119" s="3">
        <f t="shared" si="11"/>
        <v>0</v>
      </c>
      <c r="I119" s="3">
        <f t="shared" si="12"/>
        <v>0</v>
      </c>
      <c r="J119" s="3">
        <f t="shared" si="13"/>
        <v>0</v>
      </c>
    </row>
    <row r="120" spans="1:10" x14ac:dyDescent="0.2">
      <c r="A120" s="29">
        <f t="shared" si="10"/>
        <v>106</v>
      </c>
      <c r="H120" s="3">
        <f t="shared" si="11"/>
        <v>0</v>
      </c>
      <c r="I120" s="3">
        <f t="shared" si="12"/>
        <v>0</v>
      </c>
      <c r="J120" s="3">
        <f t="shared" si="13"/>
        <v>0</v>
      </c>
    </row>
    <row r="121" spans="1:10" x14ac:dyDescent="0.2">
      <c r="A121" s="29">
        <f t="shared" si="10"/>
        <v>107</v>
      </c>
      <c r="H121" s="3">
        <f t="shared" si="11"/>
        <v>0</v>
      </c>
      <c r="I121" s="3">
        <f t="shared" si="12"/>
        <v>0</v>
      </c>
      <c r="J121" s="3">
        <f t="shared" si="13"/>
        <v>0</v>
      </c>
    </row>
    <row r="122" spans="1:10" x14ac:dyDescent="0.2">
      <c r="A122" s="29">
        <f t="shared" si="10"/>
        <v>108</v>
      </c>
      <c r="H122" s="3">
        <f t="shared" si="11"/>
        <v>0</v>
      </c>
      <c r="I122" s="3">
        <f t="shared" si="12"/>
        <v>0</v>
      </c>
      <c r="J122" s="3">
        <f t="shared" si="13"/>
        <v>0</v>
      </c>
    </row>
    <row r="123" spans="1:10" x14ac:dyDescent="0.2">
      <c r="A123" s="29">
        <f t="shared" si="10"/>
        <v>109</v>
      </c>
      <c r="H123" s="3">
        <f t="shared" si="11"/>
        <v>0</v>
      </c>
      <c r="I123" s="3">
        <f t="shared" si="12"/>
        <v>0</v>
      </c>
      <c r="J123" s="3">
        <f t="shared" si="13"/>
        <v>0</v>
      </c>
    </row>
    <row r="124" spans="1:10" x14ac:dyDescent="0.2">
      <c r="A124" s="29">
        <f t="shared" si="10"/>
        <v>110</v>
      </c>
      <c r="H124" s="3">
        <f t="shared" si="11"/>
        <v>0</v>
      </c>
      <c r="I124" s="3">
        <f t="shared" si="12"/>
        <v>0</v>
      </c>
      <c r="J124" s="3">
        <f t="shared" si="13"/>
        <v>0</v>
      </c>
    </row>
    <row r="125" spans="1:10" x14ac:dyDescent="0.2">
      <c r="A125" s="29">
        <f t="shared" si="10"/>
        <v>111</v>
      </c>
      <c r="H125" s="3">
        <f t="shared" si="11"/>
        <v>0</v>
      </c>
      <c r="I125" s="3">
        <f t="shared" si="12"/>
        <v>0</v>
      </c>
      <c r="J125" s="3">
        <f t="shared" si="13"/>
        <v>0</v>
      </c>
    </row>
    <row r="126" spans="1:10" x14ac:dyDescent="0.2">
      <c r="A126" s="29">
        <f t="shared" si="10"/>
        <v>112</v>
      </c>
      <c r="H126" s="3">
        <f t="shared" si="11"/>
        <v>0</v>
      </c>
      <c r="I126" s="3">
        <f t="shared" si="12"/>
        <v>0</v>
      </c>
      <c r="J126" s="3">
        <f t="shared" si="13"/>
        <v>0</v>
      </c>
    </row>
    <row r="127" spans="1:10" x14ac:dyDescent="0.2">
      <c r="A127" s="29">
        <f t="shared" si="10"/>
        <v>113</v>
      </c>
      <c r="H127" s="3">
        <f t="shared" si="11"/>
        <v>0</v>
      </c>
      <c r="I127" s="3">
        <f t="shared" si="12"/>
        <v>0</v>
      </c>
      <c r="J127" s="3">
        <f t="shared" si="13"/>
        <v>0</v>
      </c>
    </row>
    <row r="128" spans="1:10" x14ac:dyDescent="0.2">
      <c r="A128" s="29">
        <f t="shared" si="10"/>
        <v>114</v>
      </c>
      <c r="H128" s="3">
        <f t="shared" si="11"/>
        <v>0</v>
      </c>
      <c r="I128" s="3">
        <f t="shared" si="12"/>
        <v>0</v>
      </c>
      <c r="J128" s="3">
        <f t="shared" si="13"/>
        <v>0</v>
      </c>
    </row>
    <row r="129" spans="1:10" x14ac:dyDescent="0.2">
      <c r="A129" s="29">
        <f t="shared" si="10"/>
        <v>115</v>
      </c>
      <c r="H129" s="3">
        <f t="shared" si="11"/>
        <v>0</v>
      </c>
      <c r="I129" s="3">
        <f t="shared" si="12"/>
        <v>0</v>
      </c>
      <c r="J129" s="3">
        <f t="shared" si="13"/>
        <v>0</v>
      </c>
    </row>
    <row r="130" spans="1:10" x14ac:dyDescent="0.2">
      <c r="A130" s="29">
        <f t="shared" si="10"/>
        <v>116</v>
      </c>
      <c r="H130" s="3">
        <f t="shared" si="11"/>
        <v>0</v>
      </c>
      <c r="I130" s="3">
        <f t="shared" si="12"/>
        <v>0</v>
      </c>
      <c r="J130" s="3">
        <f t="shared" si="13"/>
        <v>0</v>
      </c>
    </row>
    <row r="131" spans="1:10" x14ac:dyDescent="0.2">
      <c r="A131" s="29">
        <f t="shared" si="10"/>
        <v>117</v>
      </c>
      <c r="H131" s="3">
        <f t="shared" si="11"/>
        <v>0</v>
      </c>
      <c r="I131" s="3">
        <f t="shared" si="12"/>
        <v>0</v>
      </c>
      <c r="J131" s="3">
        <f t="shared" si="13"/>
        <v>0</v>
      </c>
    </row>
    <row r="132" spans="1:10" x14ac:dyDescent="0.2">
      <c r="A132" s="29">
        <f t="shared" si="10"/>
        <v>118</v>
      </c>
      <c r="H132" s="3">
        <f t="shared" si="11"/>
        <v>0</v>
      </c>
      <c r="I132" s="3">
        <f t="shared" si="12"/>
        <v>0</v>
      </c>
      <c r="J132" s="3">
        <f t="shared" si="13"/>
        <v>0</v>
      </c>
    </row>
    <row r="133" spans="1:10" x14ac:dyDescent="0.2">
      <c r="A133" s="29">
        <f t="shared" si="10"/>
        <v>119</v>
      </c>
      <c r="H133" s="3">
        <f t="shared" si="11"/>
        <v>0</v>
      </c>
      <c r="I133" s="3">
        <f t="shared" si="12"/>
        <v>0</v>
      </c>
      <c r="J133" s="3">
        <f t="shared" si="13"/>
        <v>0</v>
      </c>
    </row>
    <row r="134" spans="1:10" x14ac:dyDescent="0.2">
      <c r="A134" s="29">
        <f t="shared" si="10"/>
        <v>120</v>
      </c>
      <c r="H134" s="3">
        <f t="shared" si="11"/>
        <v>0</v>
      </c>
      <c r="I134" s="3">
        <f t="shared" si="12"/>
        <v>0</v>
      </c>
      <c r="J134" s="3">
        <f t="shared" si="13"/>
        <v>0</v>
      </c>
    </row>
    <row r="135" spans="1:10" x14ac:dyDescent="0.2">
      <c r="A135" s="29">
        <f t="shared" si="10"/>
        <v>121</v>
      </c>
      <c r="H135" s="3">
        <f t="shared" si="11"/>
        <v>0</v>
      </c>
      <c r="I135" s="3">
        <f t="shared" si="12"/>
        <v>0</v>
      </c>
      <c r="J135" s="3">
        <f t="shared" si="13"/>
        <v>0</v>
      </c>
    </row>
    <row r="136" spans="1:10" x14ac:dyDescent="0.2">
      <c r="A136" s="29">
        <f t="shared" si="10"/>
        <v>122</v>
      </c>
      <c r="H136" s="3">
        <f t="shared" si="11"/>
        <v>0</v>
      </c>
      <c r="I136" s="3">
        <f t="shared" si="12"/>
        <v>0</v>
      </c>
      <c r="J136" s="3">
        <f t="shared" si="13"/>
        <v>0</v>
      </c>
    </row>
    <row r="137" spans="1:10" x14ac:dyDescent="0.2">
      <c r="A137" s="29">
        <f t="shared" si="10"/>
        <v>123</v>
      </c>
      <c r="H137" s="3">
        <f t="shared" si="11"/>
        <v>0</v>
      </c>
      <c r="I137" s="3">
        <f t="shared" si="12"/>
        <v>0</v>
      </c>
      <c r="J137" s="3">
        <f t="shared" si="13"/>
        <v>0</v>
      </c>
    </row>
    <row r="138" spans="1:10" x14ac:dyDescent="0.2">
      <c r="A138" s="29">
        <f t="shared" si="10"/>
        <v>124</v>
      </c>
      <c r="H138" s="3">
        <f t="shared" si="11"/>
        <v>0</v>
      </c>
      <c r="I138" s="3">
        <f t="shared" si="12"/>
        <v>0</v>
      </c>
      <c r="J138" s="3">
        <f t="shared" si="13"/>
        <v>0</v>
      </c>
    </row>
    <row r="139" spans="1:10" x14ac:dyDescent="0.2">
      <c r="A139" s="29">
        <f t="shared" si="10"/>
        <v>125</v>
      </c>
      <c r="H139" s="3">
        <f t="shared" si="11"/>
        <v>0</v>
      </c>
      <c r="I139" s="3">
        <f t="shared" si="12"/>
        <v>0</v>
      </c>
      <c r="J139" s="3">
        <f t="shared" si="13"/>
        <v>0</v>
      </c>
    </row>
    <row r="140" spans="1:10" x14ac:dyDescent="0.2">
      <c r="A140" s="29">
        <f t="shared" si="10"/>
        <v>126</v>
      </c>
      <c r="H140" s="3">
        <f t="shared" si="11"/>
        <v>0</v>
      </c>
      <c r="I140" s="3">
        <f t="shared" si="12"/>
        <v>0</v>
      </c>
      <c r="J140" s="3">
        <f t="shared" si="13"/>
        <v>0</v>
      </c>
    </row>
    <row r="141" spans="1:10" x14ac:dyDescent="0.2">
      <c r="A141" s="29">
        <f t="shared" si="10"/>
        <v>127</v>
      </c>
      <c r="H141" s="3">
        <f t="shared" si="11"/>
        <v>0</v>
      </c>
      <c r="I141" s="3">
        <f t="shared" si="12"/>
        <v>0</v>
      </c>
      <c r="J141" s="3">
        <f t="shared" si="13"/>
        <v>0</v>
      </c>
    </row>
    <row r="142" spans="1:10" x14ac:dyDescent="0.2">
      <c r="A142" s="29">
        <f t="shared" si="10"/>
        <v>128</v>
      </c>
      <c r="H142" s="3">
        <f t="shared" si="11"/>
        <v>0</v>
      </c>
      <c r="I142" s="3">
        <f t="shared" si="12"/>
        <v>0</v>
      </c>
      <c r="J142" s="3">
        <f t="shared" si="13"/>
        <v>0</v>
      </c>
    </row>
    <row r="143" spans="1:10" x14ac:dyDescent="0.2">
      <c r="A143" s="29">
        <f t="shared" si="10"/>
        <v>129</v>
      </c>
      <c r="H143" s="3">
        <f t="shared" ref="H143:H174" si="14">COUNTIFS(D143,1,B143,1)</f>
        <v>0</v>
      </c>
      <c r="I143" s="3">
        <f t="shared" ref="I143:I174" si="15">COUNTIFS(D143,1,C143,1)</f>
        <v>0</v>
      </c>
      <c r="J143" s="3">
        <f t="shared" ref="J143:J174" si="16">COUNTIFS(D143,1,G143,1)</f>
        <v>0</v>
      </c>
    </row>
    <row r="144" spans="1:10" x14ac:dyDescent="0.2">
      <c r="A144" s="29">
        <f t="shared" si="10"/>
        <v>130</v>
      </c>
      <c r="H144" s="3">
        <f t="shared" si="14"/>
        <v>0</v>
      </c>
      <c r="I144" s="3">
        <f t="shared" si="15"/>
        <v>0</v>
      </c>
      <c r="J144" s="3">
        <f t="shared" si="16"/>
        <v>0</v>
      </c>
    </row>
    <row r="145" spans="1:10" x14ac:dyDescent="0.2">
      <c r="A145" s="29">
        <f t="shared" ref="A145:A208" si="17">A144+1</f>
        <v>131</v>
      </c>
      <c r="H145" s="3">
        <f t="shared" si="14"/>
        <v>0</v>
      </c>
      <c r="I145" s="3">
        <f t="shared" si="15"/>
        <v>0</v>
      </c>
      <c r="J145" s="3">
        <f t="shared" si="16"/>
        <v>0</v>
      </c>
    </row>
    <row r="146" spans="1:10" x14ac:dyDescent="0.2">
      <c r="A146" s="29">
        <f t="shared" si="17"/>
        <v>132</v>
      </c>
      <c r="H146" s="3">
        <f t="shared" si="14"/>
        <v>0</v>
      </c>
      <c r="I146" s="3">
        <f t="shared" si="15"/>
        <v>0</v>
      </c>
      <c r="J146" s="3">
        <f t="shared" si="16"/>
        <v>0</v>
      </c>
    </row>
    <row r="147" spans="1:10" x14ac:dyDescent="0.2">
      <c r="A147" s="29">
        <f t="shared" si="17"/>
        <v>133</v>
      </c>
      <c r="H147" s="3">
        <f t="shared" si="14"/>
        <v>0</v>
      </c>
      <c r="I147" s="3">
        <f t="shared" si="15"/>
        <v>0</v>
      </c>
      <c r="J147" s="3">
        <f t="shared" si="16"/>
        <v>0</v>
      </c>
    </row>
    <row r="148" spans="1:10" x14ac:dyDescent="0.2">
      <c r="A148" s="29">
        <f t="shared" si="17"/>
        <v>134</v>
      </c>
      <c r="H148" s="3">
        <f t="shared" si="14"/>
        <v>0</v>
      </c>
      <c r="I148" s="3">
        <f t="shared" si="15"/>
        <v>0</v>
      </c>
      <c r="J148" s="3">
        <f t="shared" si="16"/>
        <v>0</v>
      </c>
    </row>
    <row r="149" spans="1:10" x14ac:dyDescent="0.2">
      <c r="A149" s="29">
        <f t="shared" si="17"/>
        <v>135</v>
      </c>
      <c r="H149" s="3">
        <f t="shared" si="14"/>
        <v>0</v>
      </c>
      <c r="I149" s="3">
        <f t="shared" si="15"/>
        <v>0</v>
      </c>
      <c r="J149" s="3">
        <f t="shared" si="16"/>
        <v>0</v>
      </c>
    </row>
    <row r="150" spans="1:10" x14ac:dyDescent="0.2">
      <c r="A150" s="29">
        <f t="shared" si="17"/>
        <v>136</v>
      </c>
      <c r="H150" s="3">
        <f t="shared" si="14"/>
        <v>0</v>
      </c>
      <c r="I150" s="3">
        <f t="shared" si="15"/>
        <v>0</v>
      </c>
      <c r="J150" s="3">
        <f t="shared" si="16"/>
        <v>0</v>
      </c>
    </row>
    <row r="151" spans="1:10" x14ac:dyDescent="0.2">
      <c r="A151" s="29">
        <f t="shared" si="17"/>
        <v>137</v>
      </c>
      <c r="H151" s="3">
        <f t="shared" si="14"/>
        <v>0</v>
      </c>
      <c r="I151" s="3">
        <f t="shared" si="15"/>
        <v>0</v>
      </c>
      <c r="J151" s="3">
        <f t="shared" si="16"/>
        <v>0</v>
      </c>
    </row>
    <row r="152" spans="1:10" x14ac:dyDescent="0.2">
      <c r="A152" s="29">
        <f t="shared" si="17"/>
        <v>138</v>
      </c>
      <c r="H152" s="3">
        <f t="shared" si="14"/>
        <v>0</v>
      </c>
      <c r="I152" s="3">
        <f t="shared" si="15"/>
        <v>0</v>
      </c>
      <c r="J152" s="3">
        <f t="shared" si="16"/>
        <v>0</v>
      </c>
    </row>
    <row r="153" spans="1:10" x14ac:dyDescent="0.2">
      <c r="A153" s="29">
        <f t="shared" si="17"/>
        <v>139</v>
      </c>
      <c r="H153" s="3">
        <f t="shared" si="14"/>
        <v>0</v>
      </c>
      <c r="I153" s="3">
        <f t="shared" si="15"/>
        <v>0</v>
      </c>
      <c r="J153" s="3">
        <f t="shared" si="16"/>
        <v>0</v>
      </c>
    </row>
    <row r="154" spans="1:10" x14ac:dyDescent="0.2">
      <c r="A154" s="29">
        <f t="shared" si="17"/>
        <v>140</v>
      </c>
      <c r="H154" s="3">
        <f t="shared" si="14"/>
        <v>0</v>
      </c>
      <c r="I154" s="3">
        <f t="shared" si="15"/>
        <v>0</v>
      </c>
      <c r="J154" s="3">
        <f t="shared" si="16"/>
        <v>0</v>
      </c>
    </row>
    <row r="155" spans="1:10" x14ac:dyDescent="0.2">
      <c r="A155" s="29">
        <f t="shared" si="17"/>
        <v>141</v>
      </c>
      <c r="H155" s="3">
        <f t="shared" si="14"/>
        <v>0</v>
      </c>
      <c r="I155" s="3">
        <f t="shared" si="15"/>
        <v>0</v>
      </c>
      <c r="J155" s="3">
        <f t="shared" si="16"/>
        <v>0</v>
      </c>
    </row>
    <row r="156" spans="1:10" x14ac:dyDescent="0.2">
      <c r="A156" s="29">
        <f t="shared" si="17"/>
        <v>142</v>
      </c>
      <c r="H156" s="3">
        <f t="shared" si="14"/>
        <v>0</v>
      </c>
      <c r="I156" s="3">
        <f t="shared" si="15"/>
        <v>0</v>
      </c>
      <c r="J156" s="3">
        <f t="shared" si="16"/>
        <v>0</v>
      </c>
    </row>
    <row r="157" spans="1:10" x14ac:dyDescent="0.2">
      <c r="A157" s="29">
        <f t="shared" si="17"/>
        <v>143</v>
      </c>
      <c r="H157" s="3">
        <f t="shared" si="14"/>
        <v>0</v>
      </c>
      <c r="I157" s="3">
        <f t="shared" si="15"/>
        <v>0</v>
      </c>
      <c r="J157" s="3">
        <f t="shared" si="16"/>
        <v>0</v>
      </c>
    </row>
    <row r="158" spans="1:10" x14ac:dyDescent="0.2">
      <c r="A158" s="29">
        <f t="shared" si="17"/>
        <v>144</v>
      </c>
      <c r="H158" s="3">
        <f t="shared" si="14"/>
        <v>0</v>
      </c>
      <c r="I158" s="3">
        <f t="shared" si="15"/>
        <v>0</v>
      </c>
      <c r="J158" s="3">
        <f t="shared" si="16"/>
        <v>0</v>
      </c>
    </row>
    <row r="159" spans="1:10" x14ac:dyDescent="0.2">
      <c r="A159" s="29">
        <f t="shared" si="17"/>
        <v>145</v>
      </c>
      <c r="H159" s="3">
        <f t="shared" si="14"/>
        <v>0</v>
      </c>
      <c r="I159" s="3">
        <f t="shared" si="15"/>
        <v>0</v>
      </c>
      <c r="J159" s="3">
        <f t="shared" si="16"/>
        <v>0</v>
      </c>
    </row>
    <row r="160" spans="1:10" x14ac:dyDescent="0.2">
      <c r="A160" s="29">
        <f t="shared" si="17"/>
        <v>146</v>
      </c>
      <c r="H160" s="3">
        <f t="shared" si="14"/>
        <v>0</v>
      </c>
      <c r="I160" s="3">
        <f t="shared" si="15"/>
        <v>0</v>
      </c>
      <c r="J160" s="3">
        <f t="shared" si="16"/>
        <v>0</v>
      </c>
    </row>
    <row r="161" spans="1:10" x14ac:dyDescent="0.2">
      <c r="A161" s="29">
        <f t="shared" si="17"/>
        <v>147</v>
      </c>
      <c r="H161" s="3">
        <f t="shared" si="14"/>
        <v>0</v>
      </c>
      <c r="I161" s="3">
        <f t="shared" si="15"/>
        <v>0</v>
      </c>
      <c r="J161" s="3">
        <f t="shared" si="16"/>
        <v>0</v>
      </c>
    </row>
    <row r="162" spans="1:10" x14ac:dyDescent="0.2">
      <c r="A162" s="29">
        <f t="shared" si="17"/>
        <v>148</v>
      </c>
      <c r="H162" s="3">
        <f t="shared" si="14"/>
        <v>0</v>
      </c>
      <c r="I162" s="3">
        <f t="shared" si="15"/>
        <v>0</v>
      </c>
      <c r="J162" s="3">
        <f t="shared" si="16"/>
        <v>0</v>
      </c>
    </row>
    <row r="163" spans="1:10" x14ac:dyDescent="0.2">
      <c r="A163" s="29">
        <f t="shared" si="17"/>
        <v>149</v>
      </c>
      <c r="H163" s="3">
        <f t="shared" si="14"/>
        <v>0</v>
      </c>
      <c r="I163" s="3">
        <f t="shared" si="15"/>
        <v>0</v>
      </c>
      <c r="J163" s="3">
        <f t="shared" si="16"/>
        <v>0</v>
      </c>
    </row>
    <row r="164" spans="1:10" x14ac:dyDescent="0.2">
      <c r="A164" s="29">
        <f t="shared" si="17"/>
        <v>150</v>
      </c>
      <c r="H164" s="3">
        <f t="shared" si="14"/>
        <v>0</v>
      </c>
      <c r="I164" s="3">
        <f t="shared" si="15"/>
        <v>0</v>
      </c>
      <c r="J164" s="3">
        <f t="shared" si="16"/>
        <v>0</v>
      </c>
    </row>
    <row r="165" spans="1:10" x14ac:dyDescent="0.2">
      <c r="A165" s="29">
        <f t="shared" si="17"/>
        <v>151</v>
      </c>
      <c r="H165" s="3">
        <f t="shared" si="14"/>
        <v>0</v>
      </c>
      <c r="I165" s="3">
        <f t="shared" si="15"/>
        <v>0</v>
      </c>
      <c r="J165" s="3">
        <f t="shared" si="16"/>
        <v>0</v>
      </c>
    </row>
    <row r="166" spans="1:10" x14ac:dyDescent="0.2">
      <c r="A166" s="29">
        <f t="shared" si="17"/>
        <v>152</v>
      </c>
      <c r="H166" s="3">
        <f t="shared" si="14"/>
        <v>0</v>
      </c>
      <c r="I166" s="3">
        <f t="shared" si="15"/>
        <v>0</v>
      </c>
      <c r="J166" s="3">
        <f t="shared" si="16"/>
        <v>0</v>
      </c>
    </row>
    <row r="167" spans="1:10" x14ac:dyDescent="0.2">
      <c r="A167" s="29">
        <f t="shared" si="17"/>
        <v>153</v>
      </c>
      <c r="H167" s="3">
        <f t="shared" si="14"/>
        <v>0</v>
      </c>
      <c r="I167" s="3">
        <f t="shared" si="15"/>
        <v>0</v>
      </c>
      <c r="J167" s="3">
        <f t="shared" si="16"/>
        <v>0</v>
      </c>
    </row>
    <row r="168" spans="1:10" x14ac:dyDescent="0.2">
      <c r="A168" s="29">
        <f t="shared" si="17"/>
        <v>154</v>
      </c>
      <c r="H168" s="3">
        <f t="shared" si="14"/>
        <v>0</v>
      </c>
      <c r="I168" s="3">
        <f t="shared" si="15"/>
        <v>0</v>
      </c>
      <c r="J168" s="3">
        <f t="shared" si="16"/>
        <v>0</v>
      </c>
    </row>
    <row r="169" spans="1:10" x14ac:dyDescent="0.2">
      <c r="A169" s="29">
        <f t="shared" si="17"/>
        <v>155</v>
      </c>
      <c r="H169" s="3">
        <f t="shared" si="14"/>
        <v>0</v>
      </c>
      <c r="I169" s="3">
        <f t="shared" si="15"/>
        <v>0</v>
      </c>
      <c r="J169" s="3">
        <f t="shared" si="16"/>
        <v>0</v>
      </c>
    </row>
    <row r="170" spans="1:10" x14ac:dyDescent="0.2">
      <c r="A170" s="29">
        <f t="shared" si="17"/>
        <v>156</v>
      </c>
      <c r="H170" s="3">
        <f t="shared" si="14"/>
        <v>0</v>
      </c>
      <c r="I170" s="3">
        <f t="shared" si="15"/>
        <v>0</v>
      </c>
      <c r="J170" s="3">
        <f t="shared" si="16"/>
        <v>0</v>
      </c>
    </row>
    <row r="171" spans="1:10" x14ac:dyDescent="0.2">
      <c r="A171" s="29">
        <f t="shared" si="17"/>
        <v>157</v>
      </c>
      <c r="H171" s="3">
        <f t="shared" si="14"/>
        <v>0</v>
      </c>
      <c r="I171" s="3">
        <f t="shared" si="15"/>
        <v>0</v>
      </c>
      <c r="J171" s="3">
        <f t="shared" si="16"/>
        <v>0</v>
      </c>
    </row>
    <row r="172" spans="1:10" x14ac:dyDescent="0.2">
      <c r="A172" s="29">
        <f t="shared" si="17"/>
        <v>158</v>
      </c>
      <c r="H172" s="3">
        <f t="shared" si="14"/>
        <v>0</v>
      </c>
      <c r="I172" s="3">
        <f t="shared" si="15"/>
        <v>0</v>
      </c>
      <c r="J172" s="3">
        <f t="shared" si="16"/>
        <v>0</v>
      </c>
    </row>
    <row r="173" spans="1:10" x14ac:dyDescent="0.2">
      <c r="A173" s="29">
        <f t="shared" si="17"/>
        <v>159</v>
      </c>
      <c r="H173" s="3">
        <f t="shared" si="14"/>
        <v>0</v>
      </c>
      <c r="I173" s="3">
        <f t="shared" si="15"/>
        <v>0</v>
      </c>
      <c r="J173" s="3">
        <f t="shared" si="16"/>
        <v>0</v>
      </c>
    </row>
    <row r="174" spans="1:10" x14ac:dyDescent="0.2">
      <c r="A174" s="29">
        <f t="shared" si="17"/>
        <v>160</v>
      </c>
      <c r="H174" s="3">
        <f t="shared" si="14"/>
        <v>0</v>
      </c>
      <c r="I174" s="3">
        <f t="shared" si="15"/>
        <v>0</v>
      </c>
      <c r="J174" s="3">
        <f t="shared" si="16"/>
        <v>0</v>
      </c>
    </row>
    <row r="175" spans="1:10" x14ac:dyDescent="0.2">
      <c r="A175" s="29">
        <f t="shared" si="17"/>
        <v>161</v>
      </c>
      <c r="H175" s="3">
        <f t="shared" ref="H175:H206" si="18">COUNTIFS(D175,1,B175,1)</f>
        <v>0</v>
      </c>
      <c r="I175" s="3">
        <f t="shared" ref="I175:I206" si="19">COUNTIFS(D175,1,C175,1)</f>
        <v>0</v>
      </c>
      <c r="J175" s="3">
        <f t="shared" ref="J175:J206" si="20">COUNTIFS(D175,1,G175,1)</f>
        <v>0</v>
      </c>
    </row>
    <row r="176" spans="1:10" x14ac:dyDescent="0.2">
      <c r="A176" s="29">
        <f t="shared" si="17"/>
        <v>162</v>
      </c>
      <c r="H176" s="3">
        <f t="shared" si="18"/>
        <v>0</v>
      </c>
      <c r="I176" s="3">
        <f t="shared" si="19"/>
        <v>0</v>
      </c>
      <c r="J176" s="3">
        <f t="shared" si="20"/>
        <v>0</v>
      </c>
    </row>
    <row r="177" spans="1:10" x14ac:dyDescent="0.2">
      <c r="A177" s="29">
        <f t="shared" si="17"/>
        <v>163</v>
      </c>
      <c r="H177" s="3">
        <f t="shared" si="18"/>
        <v>0</v>
      </c>
      <c r="I177" s="3">
        <f t="shared" si="19"/>
        <v>0</v>
      </c>
      <c r="J177" s="3">
        <f t="shared" si="20"/>
        <v>0</v>
      </c>
    </row>
    <row r="178" spans="1:10" x14ac:dyDescent="0.2">
      <c r="A178" s="29">
        <f t="shared" si="17"/>
        <v>164</v>
      </c>
      <c r="H178" s="3">
        <f t="shared" si="18"/>
        <v>0</v>
      </c>
      <c r="I178" s="3">
        <f t="shared" si="19"/>
        <v>0</v>
      </c>
      <c r="J178" s="3">
        <f t="shared" si="20"/>
        <v>0</v>
      </c>
    </row>
    <row r="179" spans="1:10" x14ac:dyDescent="0.2">
      <c r="A179" s="29">
        <f t="shared" si="17"/>
        <v>165</v>
      </c>
      <c r="H179" s="3">
        <f t="shared" si="18"/>
        <v>0</v>
      </c>
      <c r="I179" s="3">
        <f t="shared" si="19"/>
        <v>0</v>
      </c>
      <c r="J179" s="3">
        <f t="shared" si="20"/>
        <v>0</v>
      </c>
    </row>
    <row r="180" spans="1:10" x14ac:dyDescent="0.2">
      <c r="A180" s="29">
        <f t="shared" si="17"/>
        <v>166</v>
      </c>
      <c r="H180" s="3">
        <f t="shared" si="18"/>
        <v>0</v>
      </c>
      <c r="I180" s="3">
        <f t="shared" si="19"/>
        <v>0</v>
      </c>
      <c r="J180" s="3">
        <f t="shared" si="20"/>
        <v>0</v>
      </c>
    </row>
    <row r="181" spans="1:10" x14ac:dyDescent="0.2">
      <c r="A181" s="29">
        <f t="shared" si="17"/>
        <v>167</v>
      </c>
      <c r="H181" s="3">
        <f t="shared" si="18"/>
        <v>0</v>
      </c>
      <c r="I181" s="3">
        <f t="shared" si="19"/>
        <v>0</v>
      </c>
      <c r="J181" s="3">
        <f t="shared" si="20"/>
        <v>0</v>
      </c>
    </row>
    <row r="182" spans="1:10" x14ac:dyDescent="0.2">
      <c r="A182" s="29">
        <f t="shared" si="17"/>
        <v>168</v>
      </c>
      <c r="H182" s="3">
        <f t="shared" si="18"/>
        <v>0</v>
      </c>
      <c r="I182" s="3">
        <f t="shared" si="19"/>
        <v>0</v>
      </c>
      <c r="J182" s="3">
        <f t="shared" si="20"/>
        <v>0</v>
      </c>
    </row>
    <row r="183" spans="1:10" x14ac:dyDescent="0.2">
      <c r="A183" s="29">
        <f t="shared" si="17"/>
        <v>169</v>
      </c>
      <c r="H183" s="3">
        <f t="shared" si="18"/>
        <v>0</v>
      </c>
      <c r="I183" s="3">
        <f t="shared" si="19"/>
        <v>0</v>
      </c>
      <c r="J183" s="3">
        <f t="shared" si="20"/>
        <v>0</v>
      </c>
    </row>
    <row r="184" spans="1:10" x14ac:dyDescent="0.2">
      <c r="A184" s="29">
        <f t="shared" si="17"/>
        <v>170</v>
      </c>
      <c r="H184" s="3">
        <f t="shared" si="18"/>
        <v>0</v>
      </c>
      <c r="I184" s="3">
        <f t="shared" si="19"/>
        <v>0</v>
      </c>
      <c r="J184" s="3">
        <f t="shared" si="20"/>
        <v>0</v>
      </c>
    </row>
    <row r="185" spans="1:10" x14ac:dyDescent="0.2">
      <c r="A185" s="29">
        <f t="shared" si="17"/>
        <v>171</v>
      </c>
      <c r="H185" s="3">
        <f t="shared" si="18"/>
        <v>0</v>
      </c>
      <c r="I185" s="3">
        <f t="shared" si="19"/>
        <v>0</v>
      </c>
      <c r="J185" s="3">
        <f t="shared" si="20"/>
        <v>0</v>
      </c>
    </row>
    <row r="186" spans="1:10" x14ac:dyDescent="0.2">
      <c r="A186" s="29">
        <f t="shared" si="17"/>
        <v>172</v>
      </c>
      <c r="H186" s="3">
        <f t="shared" si="18"/>
        <v>0</v>
      </c>
      <c r="I186" s="3">
        <f t="shared" si="19"/>
        <v>0</v>
      </c>
      <c r="J186" s="3">
        <f t="shared" si="20"/>
        <v>0</v>
      </c>
    </row>
    <row r="187" spans="1:10" x14ac:dyDescent="0.2">
      <c r="A187" s="29">
        <f t="shared" si="17"/>
        <v>173</v>
      </c>
      <c r="H187" s="3">
        <f t="shared" si="18"/>
        <v>0</v>
      </c>
      <c r="I187" s="3">
        <f t="shared" si="19"/>
        <v>0</v>
      </c>
      <c r="J187" s="3">
        <f t="shared" si="20"/>
        <v>0</v>
      </c>
    </row>
    <row r="188" spans="1:10" x14ac:dyDescent="0.2">
      <c r="A188" s="29">
        <f t="shared" si="17"/>
        <v>174</v>
      </c>
      <c r="H188" s="3">
        <f t="shared" si="18"/>
        <v>0</v>
      </c>
      <c r="I188" s="3">
        <f t="shared" si="19"/>
        <v>0</v>
      </c>
      <c r="J188" s="3">
        <f t="shared" si="20"/>
        <v>0</v>
      </c>
    </row>
    <row r="189" spans="1:10" x14ac:dyDescent="0.2">
      <c r="A189" s="29">
        <f t="shared" si="17"/>
        <v>175</v>
      </c>
      <c r="H189" s="3">
        <f t="shared" si="18"/>
        <v>0</v>
      </c>
      <c r="I189" s="3">
        <f t="shared" si="19"/>
        <v>0</v>
      </c>
      <c r="J189" s="3">
        <f t="shared" si="20"/>
        <v>0</v>
      </c>
    </row>
    <row r="190" spans="1:10" x14ac:dyDescent="0.2">
      <c r="A190" s="29">
        <f t="shared" si="17"/>
        <v>176</v>
      </c>
      <c r="H190" s="3">
        <f t="shared" si="18"/>
        <v>0</v>
      </c>
      <c r="I190" s="3">
        <f t="shared" si="19"/>
        <v>0</v>
      </c>
      <c r="J190" s="3">
        <f t="shared" si="20"/>
        <v>0</v>
      </c>
    </row>
    <row r="191" spans="1:10" x14ac:dyDescent="0.2">
      <c r="A191" s="29">
        <f t="shared" si="17"/>
        <v>177</v>
      </c>
      <c r="H191" s="3">
        <f t="shared" si="18"/>
        <v>0</v>
      </c>
      <c r="I191" s="3">
        <f t="shared" si="19"/>
        <v>0</v>
      </c>
      <c r="J191" s="3">
        <f t="shared" si="20"/>
        <v>0</v>
      </c>
    </row>
    <row r="192" spans="1:10" x14ac:dyDescent="0.2">
      <c r="A192" s="29">
        <f t="shared" si="17"/>
        <v>178</v>
      </c>
      <c r="H192" s="3">
        <f t="shared" si="18"/>
        <v>0</v>
      </c>
      <c r="I192" s="3">
        <f t="shared" si="19"/>
        <v>0</v>
      </c>
      <c r="J192" s="3">
        <f t="shared" si="20"/>
        <v>0</v>
      </c>
    </row>
    <row r="193" spans="1:10" x14ac:dyDescent="0.2">
      <c r="A193" s="29">
        <f t="shared" si="17"/>
        <v>179</v>
      </c>
      <c r="H193" s="3">
        <f t="shared" si="18"/>
        <v>0</v>
      </c>
      <c r="I193" s="3">
        <f t="shared" si="19"/>
        <v>0</v>
      </c>
      <c r="J193" s="3">
        <f t="shared" si="20"/>
        <v>0</v>
      </c>
    </row>
    <row r="194" spans="1:10" x14ac:dyDescent="0.2">
      <c r="A194" s="29">
        <f t="shared" si="17"/>
        <v>180</v>
      </c>
      <c r="H194" s="3">
        <f t="shared" si="18"/>
        <v>0</v>
      </c>
      <c r="I194" s="3">
        <f t="shared" si="19"/>
        <v>0</v>
      </c>
      <c r="J194" s="3">
        <f t="shared" si="20"/>
        <v>0</v>
      </c>
    </row>
    <row r="195" spans="1:10" x14ac:dyDescent="0.2">
      <c r="A195" s="29">
        <f t="shared" si="17"/>
        <v>181</v>
      </c>
      <c r="H195" s="3">
        <f t="shared" si="18"/>
        <v>0</v>
      </c>
      <c r="I195" s="3">
        <f t="shared" si="19"/>
        <v>0</v>
      </c>
      <c r="J195" s="3">
        <f t="shared" si="20"/>
        <v>0</v>
      </c>
    </row>
    <row r="196" spans="1:10" x14ac:dyDescent="0.2">
      <c r="A196" s="29">
        <f t="shared" si="17"/>
        <v>182</v>
      </c>
      <c r="H196" s="3">
        <f t="shared" si="18"/>
        <v>0</v>
      </c>
      <c r="I196" s="3">
        <f t="shared" si="19"/>
        <v>0</v>
      </c>
      <c r="J196" s="3">
        <f t="shared" si="20"/>
        <v>0</v>
      </c>
    </row>
    <row r="197" spans="1:10" x14ac:dyDescent="0.2">
      <c r="A197" s="29">
        <f t="shared" si="17"/>
        <v>183</v>
      </c>
      <c r="H197" s="3">
        <f t="shared" si="18"/>
        <v>0</v>
      </c>
      <c r="I197" s="3">
        <f t="shared" si="19"/>
        <v>0</v>
      </c>
      <c r="J197" s="3">
        <f t="shared" si="20"/>
        <v>0</v>
      </c>
    </row>
    <row r="198" spans="1:10" x14ac:dyDescent="0.2">
      <c r="A198" s="29">
        <f t="shared" si="17"/>
        <v>184</v>
      </c>
      <c r="H198" s="3">
        <f t="shared" si="18"/>
        <v>0</v>
      </c>
      <c r="I198" s="3">
        <f t="shared" si="19"/>
        <v>0</v>
      </c>
      <c r="J198" s="3">
        <f t="shared" si="20"/>
        <v>0</v>
      </c>
    </row>
    <row r="199" spans="1:10" x14ac:dyDescent="0.2">
      <c r="A199" s="29">
        <f t="shared" si="17"/>
        <v>185</v>
      </c>
      <c r="H199" s="3">
        <f t="shared" si="18"/>
        <v>0</v>
      </c>
      <c r="I199" s="3">
        <f t="shared" si="19"/>
        <v>0</v>
      </c>
      <c r="J199" s="3">
        <f t="shared" si="20"/>
        <v>0</v>
      </c>
    </row>
    <row r="200" spans="1:10" x14ac:dyDescent="0.2">
      <c r="A200" s="29">
        <f t="shared" si="17"/>
        <v>186</v>
      </c>
      <c r="H200" s="3">
        <f t="shared" si="18"/>
        <v>0</v>
      </c>
      <c r="I200" s="3">
        <f t="shared" si="19"/>
        <v>0</v>
      </c>
      <c r="J200" s="3">
        <f t="shared" si="20"/>
        <v>0</v>
      </c>
    </row>
    <row r="201" spans="1:10" x14ac:dyDescent="0.2">
      <c r="A201" s="29">
        <f t="shared" si="17"/>
        <v>187</v>
      </c>
      <c r="H201" s="3">
        <f t="shared" si="18"/>
        <v>0</v>
      </c>
      <c r="I201" s="3">
        <f t="shared" si="19"/>
        <v>0</v>
      </c>
      <c r="J201" s="3">
        <f t="shared" si="20"/>
        <v>0</v>
      </c>
    </row>
    <row r="202" spans="1:10" x14ac:dyDescent="0.2">
      <c r="A202" s="29">
        <f t="shared" si="17"/>
        <v>188</v>
      </c>
      <c r="H202" s="3">
        <f t="shared" si="18"/>
        <v>0</v>
      </c>
      <c r="I202" s="3">
        <f t="shared" si="19"/>
        <v>0</v>
      </c>
      <c r="J202" s="3">
        <f t="shared" si="20"/>
        <v>0</v>
      </c>
    </row>
    <row r="203" spans="1:10" x14ac:dyDescent="0.2">
      <c r="A203" s="29">
        <f t="shared" si="17"/>
        <v>189</v>
      </c>
      <c r="H203" s="3">
        <f t="shared" si="18"/>
        <v>0</v>
      </c>
      <c r="I203" s="3">
        <f t="shared" si="19"/>
        <v>0</v>
      </c>
      <c r="J203" s="3">
        <f t="shared" si="20"/>
        <v>0</v>
      </c>
    </row>
    <row r="204" spans="1:10" x14ac:dyDescent="0.2">
      <c r="A204" s="29">
        <f t="shared" si="17"/>
        <v>190</v>
      </c>
      <c r="H204" s="3">
        <f t="shared" si="18"/>
        <v>0</v>
      </c>
      <c r="I204" s="3">
        <f t="shared" si="19"/>
        <v>0</v>
      </c>
      <c r="J204" s="3">
        <f t="shared" si="20"/>
        <v>0</v>
      </c>
    </row>
    <row r="205" spans="1:10" x14ac:dyDescent="0.2">
      <c r="A205" s="29">
        <f t="shared" si="17"/>
        <v>191</v>
      </c>
      <c r="H205" s="3">
        <f t="shared" si="18"/>
        <v>0</v>
      </c>
      <c r="I205" s="3">
        <f t="shared" si="19"/>
        <v>0</v>
      </c>
      <c r="J205" s="3">
        <f t="shared" si="20"/>
        <v>0</v>
      </c>
    </row>
    <row r="206" spans="1:10" x14ac:dyDescent="0.2">
      <c r="A206" s="29">
        <f t="shared" si="17"/>
        <v>192</v>
      </c>
      <c r="H206" s="3">
        <f t="shared" si="18"/>
        <v>0</v>
      </c>
      <c r="I206" s="3">
        <f t="shared" si="19"/>
        <v>0</v>
      </c>
      <c r="J206" s="3">
        <f t="shared" si="20"/>
        <v>0</v>
      </c>
    </row>
    <row r="207" spans="1:10" x14ac:dyDescent="0.2">
      <c r="A207" s="29">
        <f t="shared" si="17"/>
        <v>193</v>
      </c>
      <c r="H207" s="3">
        <f t="shared" ref="H207:H214" si="21">COUNTIFS(D207,1,B207,1)</f>
        <v>0</v>
      </c>
      <c r="I207" s="3">
        <f t="shared" ref="I207:I214" si="22">COUNTIFS(D207,1,C207,1)</f>
        <v>0</v>
      </c>
      <c r="J207" s="3">
        <f t="shared" ref="J207:J214" si="23">COUNTIFS(D207,1,G207,1)</f>
        <v>0</v>
      </c>
    </row>
    <row r="208" spans="1:10" x14ac:dyDescent="0.2">
      <c r="A208" s="29">
        <f t="shared" si="17"/>
        <v>194</v>
      </c>
      <c r="H208" s="3">
        <f t="shared" si="21"/>
        <v>0</v>
      </c>
      <c r="I208" s="3">
        <f t="shared" si="22"/>
        <v>0</v>
      </c>
      <c r="J208" s="3">
        <f t="shared" si="23"/>
        <v>0</v>
      </c>
    </row>
    <row r="209" spans="1:10" x14ac:dyDescent="0.2">
      <c r="A209" s="29">
        <f t="shared" ref="A209:A214" si="24">A208+1</f>
        <v>195</v>
      </c>
      <c r="H209" s="3">
        <f t="shared" si="21"/>
        <v>0</v>
      </c>
      <c r="I209" s="3">
        <f t="shared" si="22"/>
        <v>0</v>
      </c>
      <c r="J209" s="3">
        <f t="shared" si="23"/>
        <v>0</v>
      </c>
    </row>
    <row r="210" spans="1:10" x14ac:dyDescent="0.2">
      <c r="A210" s="29">
        <f t="shared" si="24"/>
        <v>196</v>
      </c>
      <c r="H210" s="3">
        <f t="shared" si="21"/>
        <v>0</v>
      </c>
      <c r="I210" s="3">
        <f t="shared" si="22"/>
        <v>0</v>
      </c>
      <c r="J210" s="3">
        <f t="shared" si="23"/>
        <v>0</v>
      </c>
    </row>
    <row r="211" spans="1:10" x14ac:dyDescent="0.2">
      <c r="A211" s="29">
        <f t="shared" si="24"/>
        <v>197</v>
      </c>
      <c r="H211" s="3">
        <f t="shared" si="21"/>
        <v>0</v>
      </c>
      <c r="I211" s="3">
        <f t="shared" si="22"/>
        <v>0</v>
      </c>
      <c r="J211" s="3">
        <f t="shared" si="23"/>
        <v>0</v>
      </c>
    </row>
    <row r="212" spans="1:10" x14ac:dyDescent="0.2">
      <c r="A212" s="29">
        <f t="shared" si="24"/>
        <v>198</v>
      </c>
      <c r="H212" s="3">
        <f t="shared" si="21"/>
        <v>0</v>
      </c>
      <c r="I212" s="3">
        <f t="shared" si="22"/>
        <v>0</v>
      </c>
      <c r="J212" s="3">
        <f t="shared" si="23"/>
        <v>0</v>
      </c>
    </row>
    <row r="213" spans="1:10" x14ac:dyDescent="0.2">
      <c r="A213" s="29">
        <f t="shared" si="24"/>
        <v>199</v>
      </c>
      <c r="H213" s="3">
        <f t="shared" si="21"/>
        <v>0</v>
      </c>
      <c r="I213" s="3">
        <f t="shared" si="22"/>
        <v>0</v>
      </c>
      <c r="J213" s="3">
        <f t="shared" si="23"/>
        <v>0</v>
      </c>
    </row>
    <row r="214" spans="1:10" x14ac:dyDescent="0.2">
      <c r="A214" s="29">
        <f t="shared" si="24"/>
        <v>200</v>
      </c>
      <c r="H214" s="3">
        <f t="shared" si="21"/>
        <v>0</v>
      </c>
      <c r="I214" s="3">
        <f t="shared" si="22"/>
        <v>0</v>
      </c>
      <c r="J214" s="3">
        <f t="shared" si="23"/>
        <v>0</v>
      </c>
    </row>
    <row r="215" spans="1:10" x14ac:dyDescent="0.2">
      <c r="H215" s="4"/>
      <c r="I215" s="4"/>
      <c r="J215" s="4"/>
    </row>
    <row r="216" spans="1:10" x14ac:dyDescent="0.2">
      <c r="A216" s="2" t="s">
        <v>11</v>
      </c>
      <c r="B216" s="5">
        <f>SUM(B15:B214)</f>
        <v>0</v>
      </c>
      <c r="C216" s="5">
        <f t="shared" ref="C216:F216" si="25">SUM(C15:C214)</f>
        <v>0</v>
      </c>
      <c r="D216" s="5">
        <f t="shared" si="25"/>
        <v>0</v>
      </c>
      <c r="E216" s="5">
        <f t="shared" si="25"/>
        <v>0</v>
      </c>
      <c r="F216" s="5">
        <f t="shared" si="25"/>
        <v>0</v>
      </c>
      <c r="G216" s="5">
        <f>SUM(G15:G214)</f>
        <v>0</v>
      </c>
      <c r="H216" s="6">
        <f>SUM(H15:H215)</f>
        <v>0</v>
      </c>
      <c r="I216" s="6">
        <f>SUM(I15:I215)</f>
        <v>0</v>
      </c>
      <c r="J216" s="6">
        <f>SUM(J15:J215)</f>
        <v>0</v>
      </c>
    </row>
    <row r="218" spans="1:10" x14ac:dyDescent="0.2">
      <c r="A218" s="7" t="s">
        <v>12</v>
      </c>
      <c r="B218" s="7"/>
      <c r="C218" s="7">
        <f>COUNT(B15:B215)</f>
        <v>0</v>
      </c>
    </row>
  </sheetData>
  <autoFilter ref="A14:J214" xr:uid="{9408E529-4FD3-47CB-9099-1BE8BC4B9C72}"/>
  <mergeCells count="2">
    <mergeCell ref="H13:J13"/>
    <mergeCell ref="A13:G13"/>
  </mergeCells>
  <dataValidations count="1">
    <dataValidation type="list" showDropDown="1" showErrorMessage="1" errorTitle="Error" error="Please enter either 0 (=No) or 1 (=Yes)" sqref="B15:G214" xr:uid="{EEE24150-1761-4E0F-B26B-424BC9D85728}">
      <formula1>Data_collection</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5BDCB-8226-4FC8-A248-7155427B504B}">
  <sheetPr>
    <pageSetUpPr fitToPage="1"/>
  </sheetPr>
  <dimension ref="A1:O46"/>
  <sheetViews>
    <sheetView topLeftCell="B10" zoomScale="70" zoomScaleNormal="70" workbookViewId="0">
      <selection activeCell="F49" sqref="F49"/>
    </sheetView>
  </sheetViews>
  <sheetFormatPr defaultColWidth="9.140625" defaultRowHeight="12.75" x14ac:dyDescent="0.2"/>
  <cols>
    <col min="1" max="1" width="2.5703125" style="33" customWidth="1"/>
    <col min="2" max="2" width="1.5703125" style="33" customWidth="1"/>
    <col min="3" max="3" width="18.28515625" style="33" customWidth="1"/>
    <col min="4" max="4" width="20.28515625" style="34" customWidth="1"/>
    <col min="5" max="13" width="20.28515625" style="33" customWidth="1"/>
    <col min="14" max="14" width="9.140625" style="33"/>
    <col min="15" max="15" width="9.140625" style="35"/>
    <col min="16" max="16384" width="9.140625" style="33"/>
  </cols>
  <sheetData>
    <row r="1" spans="1:15" ht="15" x14ac:dyDescent="0.2">
      <c r="A1" s="22" t="str">
        <f>+'Using this model'!A1</f>
        <v>Incidential Vertebral Fracture Demand Model</v>
      </c>
    </row>
    <row r="2" spans="1:15" ht="29.25" x14ac:dyDescent="0.35">
      <c r="A2" s="18" t="s">
        <v>31</v>
      </c>
    </row>
    <row r="11" spans="1:15" ht="15" customHeight="1" x14ac:dyDescent="0.25">
      <c r="B11" s="49" t="s">
        <v>13</v>
      </c>
      <c r="E11" s="34"/>
      <c r="F11" s="14"/>
      <c r="G11" s="14"/>
      <c r="H11" s="14"/>
      <c r="I11" s="14"/>
      <c r="J11" s="14"/>
      <c r="K11" s="14"/>
      <c r="L11" s="14"/>
      <c r="M11" s="14"/>
    </row>
    <row r="12" spans="1:15" s="19" customFormat="1" ht="15.75" x14ac:dyDescent="0.25">
      <c r="C12" s="130"/>
      <c r="D12" s="131"/>
      <c r="E12" s="131"/>
      <c r="F12" s="131"/>
      <c r="G12" s="131"/>
      <c r="H12" s="131"/>
      <c r="I12" s="131"/>
      <c r="J12" s="131"/>
      <c r="K12" s="131"/>
      <c r="L12" s="131"/>
      <c r="M12" s="131"/>
      <c r="O12" s="39"/>
    </row>
    <row r="13" spans="1:15" s="34" customFormat="1" ht="69.75" customHeight="1" x14ac:dyDescent="0.2">
      <c r="B13" s="21"/>
      <c r="C13" s="21"/>
      <c r="D13" s="40" t="s">
        <v>14</v>
      </c>
      <c r="E13" s="40" t="s">
        <v>6</v>
      </c>
      <c r="F13" s="40" t="s">
        <v>7</v>
      </c>
      <c r="G13" s="40" t="s">
        <v>8</v>
      </c>
      <c r="H13" s="40" t="s">
        <v>73</v>
      </c>
      <c r="I13" s="40" t="s">
        <v>9</v>
      </c>
      <c r="J13" s="40" t="s">
        <v>10</v>
      </c>
      <c r="K13" s="41" t="s">
        <v>77</v>
      </c>
      <c r="L13" s="41" t="s">
        <v>75</v>
      </c>
      <c r="M13" s="41" t="s">
        <v>76</v>
      </c>
      <c r="O13" s="35"/>
    </row>
    <row r="14" spans="1:15" ht="25.5" x14ac:dyDescent="0.2">
      <c r="B14" s="19"/>
      <c r="C14" s="36" t="s">
        <v>15</v>
      </c>
      <c r="D14" s="30">
        <f>'Data collection'!C218</f>
        <v>0</v>
      </c>
      <c r="E14" s="30">
        <f>'Data collection'!B216</f>
        <v>0</v>
      </c>
      <c r="F14" s="30">
        <f>'Data collection'!C216</f>
        <v>0</v>
      </c>
      <c r="G14" s="30">
        <f>'Data collection'!D216</f>
        <v>0</v>
      </c>
      <c r="H14" s="30">
        <f>'Data collection'!E216</f>
        <v>0</v>
      </c>
      <c r="I14" s="30">
        <f>'Data collection'!F216</f>
        <v>0</v>
      </c>
      <c r="J14" s="30">
        <f>'Data collection'!G216</f>
        <v>0</v>
      </c>
      <c r="K14" s="31">
        <f>'Data collection'!H216</f>
        <v>0</v>
      </c>
      <c r="L14" s="31">
        <f>'Data collection'!I216</f>
        <v>0</v>
      </c>
      <c r="M14" s="31">
        <f>'Data collection'!J216</f>
        <v>0</v>
      </c>
    </row>
    <row r="15" spans="1:15" ht="25.5" x14ac:dyDescent="0.2">
      <c r="B15" s="19"/>
      <c r="C15" s="36" t="s">
        <v>25</v>
      </c>
      <c r="D15" s="42"/>
      <c r="E15" s="37" t="e">
        <f>E14/($D$14)</f>
        <v>#DIV/0!</v>
      </c>
      <c r="F15" s="37" t="e">
        <f t="shared" ref="F15:J15" si="0">F14/($D$14)</f>
        <v>#DIV/0!</v>
      </c>
      <c r="G15" s="37" t="e">
        <f t="shared" si="0"/>
        <v>#DIV/0!</v>
      </c>
      <c r="H15" s="37" t="e">
        <f t="shared" si="0"/>
        <v>#DIV/0!</v>
      </c>
      <c r="I15" s="37" t="e">
        <f t="shared" si="0"/>
        <v>#DIV/0!</v>
      </c>
      <c r="J15" s="37" t="e">
        <f t="shared" si="0"/>
        <v>#DIV/0!</v>
      </c>
      <c r="K15" s="32" t="e">
        <f>K14/$D$14</f>
        <v>#DIV/0!</v>
      </c>
      <c r="L15" s="32" t="e">
        <f t="shared" ref="L15:M15" si="1">L14/$D$14</f>
        <v>#DIV/0!</v>
      </c>
      <c r="M15" s="32" t="e">
        <f t="shared" si="1"/>
        <v>#DIV/0!</v>
      </c>
    </row>
    <row r="16" spans="1:15" ht="15" x14ac:dyDescent="0.2">
      <c r="B16" s="19"/>
      <c r="C16" s="19"/>
      <c r="D16" s="21"/>
      <c r="E16" s="19"/>
      <c r="F16" s="19"/>
      <c r="G16" s="19"/>
      <c r="H16" s="19"/>
      <c r="I16" s="19"/>
      <c r="J16" s="19"/>
      <c r="K16" s="19"/>
      <c r="L16" s="19"/>
      <c r="M16" s="19"/>
    </row>
    <row r="17" spans="1:15" ht="15" x14ac:dyDescent="0.2">
      <c r="B17" s="19"/>
      <c r="C17" s="96" t="s">
        <v>78</v>
      </c>
      <c r="D17" s="21"/>
      <c r="E17" s="19"/>
      <c r="F17" s="19"/>
      <c r="G17" s="19"/>
      <c r="H17" s="19"/>
      <c r="I17" s="19"/>
      <c r="J17" s="19"/>
      <c r="K17" s="19"/>
      <c r="L17" s="19"/>
      <c r="M17" s="19"/>
    </row>
    <row r="18" spans="1:15" ht="15" x14ac:dyDescent="0.2">
      <c r="B18" s="19"/>
      <c r="D18" s="21"/>
      <c r="E18" s="19"/>
      <c r="F18" s="19"/>
      <c r="G18" s="19"/>
      <c r="H18" s="19"/>
      <c r="I18" s="19"/>
      <c r="J18" s="19"/>
      <c r="K18" s="19"/>
      <c r="L18" s="19"/>
      <c r="M18" s="19"/>
    </row>
    <row r="19" spans="1:15" ht="15" x14ac:dyDescent="0.2">
      <c r="B19" s="19"/>
      <c r="C19" s="19"/>
      <c r="D19" s="21"/>
      <c r="E19" s="19"/>
      <c r="F19" s="19"/>
      <c r="G19" s="19"/>
      <c r="H19" s="19"/>
      <c r="I19" s="19"/>
      <c r="J19" s="19"/>
      <c r="K19" s="19"/>
      <c r="L19" s="19"/>
      <c r="M19" s="19"/>
    </row>
    <row r="20" spans="1:15" ht="15" x14ac:dyDescent="0.2">
      <c r="B20" s="19"/>
      <c r="C20" s="19"/>
      <c r="D20" s="21"/>
      <c r="E20" s="19"/>
      <c r="F20" s="19"/>
      <c r="G20" s="19"/>
      <c r="H20" s="19"/>
      <c r="I20" s="19"/>
      <c r="J20" s="19"/>
      <c r="K20" s="19"/>
      <c r="L20" s="19"/>
      <c r="M20" s="19"/>
    </row>
    <row r="21" spans="1:15" ht="15" x14ac:dyDescent="0.2">
      <c r="B21" s="19"/>
      <c r="C21" s="19"/>
      <c r="D21" s="21"/>
      <c r="E21" s="19"/>
      <c r="F21" s="19"/>
      <c r="G21" s="19"/>
      <c r="H21" s="19"/>
      <c r="I21" s="19"/>
      <c r="J21" s="19"/>
      <c r="K21" s="19"/>
      <c r="L21" s="19"/>
      <c r="M21" s="19"/>
      <c r="O21" s="38"/>
    </row>
    <row r="22" spans="1:15" ht="15" x14ac:dyDescent="0.2">
      <c r="B22" s="19"/>
      <c r="C22" s="19"/>
      <c r="D22" s="21"/>
      <c r="E22" s="19"/>
      <c r="F22" s="19"/>
      <c r="G22" s="19"/>
      <c r="H22" s="19"/>
      <c r="I22" s="19"/>
      <c r="J22" s="19"/>
      <c r="K22" s="19"/>
      <c r="L22" s="19"/>
      <c r="M22" s="19"/>
      <c r="O22" s="38"/>
    </row>
    <row r="23" spans="1:15" ht="15.75" x14ac:dyDescent="0.25">
      <c r="A23" s="46"/>
      <c r="B23" s="60" t="s">
        <v>16</v>
      </c>
      <c r="C23" s="50"/>
      <c r="D23" s="61"/>
      <c r="E23" s="61"/>
      <c r="F23" s="61"/>
      <c r="G23" s="61"/>
      <c r="H23" s="62"/>
      <c r="I23" s="62"/>
      <c r="J23" s="65"/>
      <c r="K23" s="65"/>
      <c r="L23" s="64"/>
      <c r="M23" s="19"/>
      <c r="O23" s="38"/>
    </row>
    <row r="24" spans="1:15" ht="15.75" x14ac:dyDescent="0.25">
      <c r="A24" s="46"/>
      <c r="B24" s="60"/>
      <c r="C24" s="50"/>
      <c r="D24" s="61"/>
      <c r="E24" s="61"/>
      <c r="F24" s="61"/>
      <c r="G24" s="61"/>
      <c r="H24" s="62"/>
      <c r="I24" s="62"/>
      <c r="J24" s="65"/>
      <c r="K24" s="65"/>
      <c r="L24" s="64"/>
      <c r="M24" s="19"/>
      <c r="O24" s="38"/>
    </row>
    <row r="25" spans="1:15" ht="15.75" x14ac:dyDescent="0.25">
      <c r="A25" s="46"/>
      <c r="B25" s="60"/>
      <c r="C25" s="50" t="s">
        <v>26</v>
      </c>
      <c r="D25" s="61"/>
      <c r="E25" s="61"/>
      <c r="F25" s="61"/>
      <c r="G25" s="63">
        <v>200</v>
      </c>
      <c r="H25" s="116" t="s">
        <v>82</v>
      </c>
      <c r="I25" s="62"/>
      <c r="K25" s="59"/>
      <c r="L25" s="64"/>
      <c r="M25" s="19"/>
      <c r="O25" s="38"/>
    </row>
    <row r="26" spans="1:15" ht="15.75" x14ac:dyDescent="0.25">
      <c r="A26" s="46"/>
      <c r="B26" s="64"/>
      <c r="C26" s="132" t="s">
        <v>86</v>
      </c>
      <c r="D26" s="133"/>
      <c r="E26" s="65"/>
      <c r="F26" s="65"/>
      <c r="G26" s="65"/>
      <c r="H26" s="65"/>
      <c r="I26" s="65"/>
      <c r="K26" s="59"/>
      <c r="L26" s="28"/>
    </row>
    <row r="27" spans="1:15" ht="15.75" x14ac:dyDescent="0.25">
      <c r="A27" s="46"/>
      <c r="B27" s="64"/>
      <c r="C27" s="21"/>
      <c r="D27" s="65"/>
      <c r="E27" s="65"/>
      <c r="F27" s="65"/>
      <c r="G27" s="65"/>
      <c r="H27" s="65"/>
      <c r="I27" s="65"/>
      <c r="J27" s="28"/>
      <c r="K27" s="28"/>
      <c r="L27" s="28"/>
    </row>
    <row r="28" spans="1:15" ht="30" x14ac:dyDescent="0.25">
      <c r="A28" s="46"/>
      <c r="B28" s="64"/>
      <c r="C28" s="19"/>
      <c r="D28" s="66"/>
      <c r="E28" s="19"/>
      <c r="F28" s="19"/>
      <c r="G28" s="67" t="s">
        <v>27</v>
      </c>
      <c r="H28" s="67" t="s">
        <v>28</v>
      </c>
      <c r="I28" s="19"/>
      <c r="J28" s="28"/>
      <c r="K28" s="28"/>
      <c r="L28" s="28"/>
    </row>
    <row r="29" spans="1:15" ht="15" customHeight="1" x14ac:dyDescent="0.25">
      <c r="A29" s="46"/>
      <c r="B29" s="64"/>
      <c r="C29" s="68" t="s">
        <v>17</v>
      </c>
      <c r="D29" s="19"/>
      <c r="E29" s="66"/>
      <c r="F29" s="69"/>
      <c r="G29" s="37" t="e">
        <f>+G15</f>
        <v>#DIV/0!</v>
      </c>
      <c r="H29" s="70" t="e">
        <f>($G$25*G29)</f>
        <v>#DIV/0!</v>
      </c>
      <c r="I29" s="19"/>
      <c r="J29" s="28"/>
      <c r="K29" s="28"/>
      <c r="L29" s="28"/>
    </row>
    <row r="30" spans="1:15" s="53" customFormat="1" ht="15" customHeight="1" x14ac:dyDescent="0.25">
      <c r="A30" s="48"/>
      <c r="B30" s="71"/>
      <c r="C30" s="68"/>
      <c r="D30" s="66"/>
      <c r="E30" s="66"/>
      <c r="F30" s="72"/>
      <c r="G30" s="56"/>
      <c r="H30" s="73"/>
      <c r="I30" s="66"/>
      <c r="J30" s="52"/>
      <c r="K30" s="52"/>
      <c r="L30" s="52"/>
      <c r="O30" s="54"/>
    </row>
    <row r="31" spans="1:15" s="53" customFormat="1" ht="15" customHeight="1" x14ac:dyDescent="0.25">
      <c r="A31" s="48"/>
      <c r="B31" s="71"/>
      <c r="C31" s="68" t="s">
        <v>79</v>
      </c>
      <c r="D31" s="66"/>
      <c r="E31" s="66"/>
      <c r="F31" s="72"/>
      <c r="G31" s="57"/>
      <c r="H31" s="74"/>
      <c r="I31" s="66"/>
      <c r="J31" s="52"/>
      <c r="K31" s="52"/>
      <c r="L31" s="52"/>
      <c r="O31" s="54"/>
    </row>
    <row r="32" spans="1:15" ht="20.25" customHeight="1" x14ac:dyDescent="0.25">
      <c r="A32" s="46"/>
      <c r="B32" s="64"/>
      <c r="C32" s="87" t="s">
        <v>80</v>
      </c>
      <c r="D32" s="19"/>
      <c r="E32" s="66"/>
      <c r="F32" s="76"/>
      <c r="G32" s="37" t="e">
        <f>Report!H15</f>
        <v>#DIV/0!</v>
      </c>
      <c r="H32" s="77" t="e">
        <f>($G$25*G32)</f>
        <v>#DIV/0!</v>
      </c>
      <c r="I32" s="19"/>
      <c r="J32" s="59"/>
      <c r="K32" s="28"/>
      <c r="L32" s="28"/>
    </row>
    <row r="33" spans="1:15" ht="20.25" customHeight="1" x14ac:dyDescent="0.25">
      <c r="A33" s="46"/>
      <c r="B33" s="64"/>
      <c r="C33" s="87" t="s">
        <v>81</v>
      </c>
      <c r="D33" s="19"/>
      <c r="E33" s="66"/>
      <c r="F33" s="76"/>
      <c r="G33" s="37" t="e">
        <f>Report!I15</f>
        <v>#DIV/0!</v>
      </c>
      <c r="H33" s="77" t="e">
        <f>($G$25*G33)</f>
        <v>#DIV/0!</v>
      </c>
      <c r="I33" s="19"/>
      <c r="J33" s="28"/>
      <c r="K33" s="28"/>
      <c r="L33" s="28"/>
    </row>
    <row r="34" spans="1:15" ht="20.25" customHeight="1" x14ac:dyDescent="0.25">
      <c r="A34" s="46"/>
      <c r="B34" s="64"/>
      <c r="C34" s="87" t="s">
        <v>32</v>
      </c>
      <c r="D34" s="19"/>
      <c r="E34" s="66"/>
      <c r="F34" s="76"/>
      <c r="G34" s="37" t="e">
        <f>Report!M15</f>
        <v>#DIV/0!</v>
      </c>
      <c r="H34" s="77" t="e">
        <f>($G$25*G34)</f>
        <v>#DIV/0!</v>
      </c>
      <c r="I34" s="19"/>
      <c r="J34" s="28"/>
      <c r="K34" s="28"/>
      <c r="L34" s="28"/>
    </row>
    <row r="35" spans="1:15" s="53" customFormat="1" ht="20.25" customHeight="1" x14ac:dyDescent="0.25">
      <c r="A35" s="48"/>
      <c r="B35" s="71"/>
      <c r="C35" s="88" t="s">
        <v>29</v>
      </c>
      <c r="D35" s="66"/>
      <c r="E35" s="66"/>
      <c r="F35" s="76"/>
      <c r="G35" s="42"/>
      <c r="H35" s="70" t="e">
        <f>SUM(H32:H34)</f>
        <v>#DIV/0!</v>
      </c>
      <c r="I35" s="66"/>
      <c r="J35" s="52"/>
      <c r="K35" s="52"/>
      <c r="L35" s="52"/>
      <c r="O35" s="54"/>
    </row>
    <row r="36" spans="1:15" ht="15" customHeight="1" x14ac:dyDescent="0.25">
      <c r="A36" s="46"/>
      <c r="B36" s="64"/>
      <c r="C36" s="65"/>
      <c r="D36" s="19"/>
      <c r="E36" s="19"/>
      <c r="F36" s="19"/>
      <c r="G36" s="78"/>
      <c r="H36" s="79"/>
      <c r="I36" s="65"/>
      <c r="J36" s="52"/>
      <c r="K36" s="52"/>
      <c r="L36" s="52"/>
      <c r="M36" s="53"/>
      <c r="N36" s="53"/>
    </row>
    <row r="37" spans="1:15" ht="15.75" customHeight="1" x14ac:dyDescent="0.25">
      <c r="A37" s="46"/>
      <c r="B37" s="64"/>
      <c r="C37" s="80" t="s">
        <v>18</v>
      </c>
      <c r="D37" s="19"/>
      <c r="E37" s="19"/>
      <c r="F37" s="72"/>
      <c r="G37" s="81"/>
      <c r="H37" s="70" t="e">
        <f>H29-H35</f>
        <v>#DIV/0!</v>
      </c>
      <c r="I37" s="19"/>
      <c r="J37" s="51"/>
      <c r="K37" s="58"/>
      <c r="L37" s="58"/>
      <c r="M37" s="53"/>
      <c r="N37" s="53"/>
    </row>
    <row r="38" spans="1:15" ht="15.75" x14ac:dyDescent="0.25">
      <c r="A38" s="48"/>
      <c r="B38" s="71"/>
      <c r="C38" s="65"/>
      <c r="D38" s="82"/>
      <c r="E38" s="65"/>
      <c r="F38" s="65"/>
      <c r="G38" s="62"/>
      <c r="H38" s="62"/>
      <c r="I38" s="65"/>
      <c r="J38" s="52"/>
      <c r="K38" s="52"/>
      <c r="L38" s="52"/>
      <c r="M38" s="53"/>
      <c r="N38" s="53"/>
    </row>
    <row r="39" spans="1:15" ht="15.75" x14ac:dyDescent="0.25">
      <c r="A39" s="48"/>
      <c r="B39" s="71"/>
      <c r="C39" s="83" t="s">
        <v>30</v>
      </c>
      <c r="D39" s="82"/>
      <c r="E39" s="65"/>
      <c r="F39" s="65"/>
      <c r="G39" s="62"/>
      <c r="H39" s="84" t="e">
        <f>G25*(1/D14*(K14-H14))</f>
        <v>#DIV/0!</v>
      </c>
      <c r="I39" s="65"/>
      <c r="J39" s="59"/>
      <c r="K39" s="52"/>
      <c r="L39" s="52"/>
      <c r="M39" s="53"/>
      <c r="N39" s="53"/>
    </row>
    <row r="40" spans="1:15" ht="15.75" x14ac:dyDescent="0.25">
      <c r="A40" s="48"/>
      <c r="B40" s="71"/>
      <c r="C40" s="85"/>
      <c r="D40" s="82"/>
      <c r="E40" s="65"/>
      <c r="F40" s="65"/>
      <c r="G40" s="62"/>
      <c r="H40" s="62"/>
      <c r="I40" s="65"/>
      <c r="J40" s="52"/>
      <c r="K40" s="52"/>
      <c r="L40" s="52"/>
      <c r="M40" s="53"/>
      <c r="N40" s="53"/>
    </row>
    <row r="41" spans="1:15" ht="15" customHeight="1" x14ac:dyDescent="0.25">
      <c r="A41" s="46"/>
      <c r="B41" s="64"/>
      <c r="C41" s="86" t="s">
        <v>19</v>
      </c>
      <c r="D41" s="19"/>
      <c r="E41" s="19"/>
      <c r="F41" s="19"/>
      <c r="G41" s="78"/>
      <c r="H41" s="84" t="e">
        <f>H37-H39</f>
        <v>#DIV/0!</v>
      </c>
      <c r="I41" s="65"/>
      <c r="J41" s="59"/>
      <c r="K41" s="28"/>
      <c r="L41" s="28"/>
    </row>
    <row r="43" spans="1:15" x14ac:dyDescent="0.2">
      <c r="E43" s="53"/>
      <c r="F43" s="53"/>
      <c r="G43" s="53"/>
    </row>
    <row r="44" spans="1:15" x14ac:dyDescent="0.2">
      <c r="E44" s="53"/>
      <c r="F44" s="53"/>
      <c r="G44" s="53"/>
    </row>
    <row r="45" spans="1:15" ht="14.25" x14ac:dyDescent="0.2">
      <c r="D45" s="33"/>
      <c r="E45" s="55"/>
      <c r="F45" s="55"/>
      <c r="G45" s="53"/>
    </row>
    <row r="46" spans="1:15" x14ac:dyDescent="0.2">
      <c r="E46" s="53"/>
      <c r="F46" s="53"/>
      <c r="G46" s="53"/>
    </row>
  </sheetData>
  <mergeCells count="1">
    <mergeCell ref="C12:M12"/>
  </mergeCells>
  <pageMargins left="0.7" right="0.7" top="0.75" bottom="0.75" header="0.3" footer="0.3"/>
  <pageSetup paperSize="9" scale="62"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3CDAC-80FC-4B32-8635-3877779BF156}">
  <dimension ref="A1:C40"/>
  <sheetViews>
    <sheetView topLeftCell="A40" zoomScaleNormal="100" workbookViewId="0">
      <selection activeCell="AB5" sqref="AB5"/>
    </sheetView>
  </sheetViews>
  <sheetFormatPr defaultRowHeight="15" x14ac:dyDescent="0.25"/>
  <cols>
    <col min="1" max="1" width="2.5703125" style="9" customWidth="1"/>
    <col min="2" max="16384" width="9.140625" style="9"/>
  </cols>
  <sheetData>
    <row r="1" spans="1:2" ht="15.75" x14ac:dyDescent="0.25">
      <c r="A1" s="22" t="str">
        <f>+'Using this model'!A1</f>
        <v>Incidential Vertebral Fracture Demand Model</v>
      </c>
    </row>
    <row r="2" spans="1:2" ht="29.25" x14ac:dyDescent="0.35">
      <c r="A2" s="23" t="s">
        <v>57</v>
      </c>
    </row>
    <row r="3" spans="1:2" s="15" customFormat="1" ht="15.75" x14ac:dyDescent="0.25">
      <c r="B3" s="95"/>
    </row>
    <row r="4" spans="1:2" s="15" customFormat="1" ht="15.75" x14ac:dyDescent="0.25">
      <c r="B4" s="95"/>
    </row>
    <row r="5" spans="1:2" s="15" customFormat="1" ht="15.75" x14ac:dyDescent="0.25">
      <c r="B5" s="95"/>
    </row>
    <row r="40" spans="3:3" x14ac:dyDescent="0.25">
      <c r="C40" s="9" t="s">
        <v>20</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B550C-C3E1-44DB-9B24-41D5640DB6BD}">
  <dimension ref="A1:B5"/>
  <sheetViews>
    <sheetView zoomScale="90" zoomScaleNormal="90" workbookViewId="0">
      <selection activeCell="U16" sqref="U16"/>
    </sheetView>
  </sheetViews>
  <sheetFormatPr defaultRowHeight="15" x14ac:dyDescent="0.25"/>
  <cols>
    <col min="1" max="16384" width="9.140625" style="9"/>
  </cols>
  <sheetData>
    <row r="1" spans="1:2" ht="15.75" x14ac:dyDescent="0.25">
      <c r="A1" s="22" t="str">
        <f>+'Using this model'!A1</f>
        <v>Incidential Vertebral Fracture Demand Model</v>
      </c>
    </row>
    <row r="2" spans="1:2" ht="29.25" x14ac:dyDescent="0.35">
      <c r="A2" s="23" t="s">
        <v>58</v>
      </c>
    </row>
    <row r="3" spans="1:2" s="15" customFormat="1" ht="15.75" x14ac:dyDescent="0.25">
      <c r="B3" s="95"/>
    </row>
    <row r="4" spans="1:2" s="15" customFormat="1" ht="15.75" x14ac:dyDescent="0.25">
      <c r="B4" s="95"/>
    </row>
    <row r="5" spans="1:2" s="15" customFormat="1" ht="15.75" x14ac:dyDescent="0.25">
      <c r="B5" s="95"/>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922D7-58C2-4D34-8596-F9F82A9009D8}">
  <dimension ref="A1:M18"/>
  <sheetViews>
    <sheetView workbookViewId="0">
      <selection activeCell="R29" sqref="R29"/>
    </sheetView>
  </sheetViews>
  <sheetFormatPr defaultRowHeight="14.25" x14ac:dyDescent="0.2"/>
  <cols>
    <col min="1" max="1" width="2.42578125" style="1" customWidth="1"/>
    <col min="2" max="2" width="2.7109375" style="1" customWidth="1"/>
    <col min="3" max="16384" width="9.140625" style="1"/>
  </cols>
  <sheetData>
    <row r="1" spans="1:13" s="11" customFormat="1" ht="15" x14ac:dyDescent="0.2">
      <c r="A1" s="22" t="str">
        <f>+'Using this model'!A1</f>
        <v>Incidential Vertebral Fracture Demand Model</v>
      </c>
    </row>
    <row r="2" spans="1:13" s="11" customFormat="1" ht="29.25" x14ac:dyDescent="0.35">
      <c r="A2" s="23" t="s">
        <v>59</v>
      </c>
    </row>
    <row r="10" spans="1:13" x14ac:dyDescent="0.2">
      <c r="C10" s="113" t="s">
        <v>59</v>
      </c>
    </row>
    <row r="12" spans="1:13" x14ac:dyDescent="0.2">
      <c r="D12" s="115" t="s">
        <v>22</v>
      </c>
      <c r="G12" s="115"/>
      <c r="J12" s="115"/>
      <c r="M12" s="115"/>
    </row>
    <row r="13" spans="1:13" x14ac:dyDescent="0.2">
      <c r="D13" s="114">
        <v>0</v>
      </c>
      <c r="G13" s="114"/>
      <c r="J13" s="114"/>
      <c r="M13" s="114"/>
    </row>
    <row r="14" spans="1:13" x14ac:dyDescent="0.2">
      <c r="D14" s="114">
        <v>1</v>
      </c>
      <c r="G14" s="114"/>
      <c r="J14" s="114"/>
      <c r="M14" s="114"/>
    </row>
    <row r="15" spans="1:13" x14ac:dyDescent="0.2">
      <c r="D15" s="114"/>
      <c r="G15" s="114"/>
      <c r="J15" s="114"/>
      <c r="M15" s="114"/>
    </row>
    <row r="16" spans="1:13" x14ac:dyDescent="0.2">
      <c r="D16" s="114"/>
      <c r="G16" s="114"/>
      <c r="J16" s="114"/>
      <c r="M16" s="114"/>
    </row>
    <row r="17" spans="4:13" x14ac:dyDescent="0.2">
      <c r="D17" s="114"/>
      <c r="G17" s="114"/>
      <c r="J17" s="114"/>
      <c r="M17" s="114"/>
    </row>
    <row r="18" spans="4:13" x14ac:dyDescent="0.2">
      <c r="D18" s="114"/>
      <c r="G18" s="114"/>
      <c r="J18" s="114"/>
      <c r="M18" s="114"/>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o_x002e_ xmlns="c8c20058-494d-43f0-b534-aac60bcd117f" xsi:nil="true"/>
    <FileNo_x002e_ xmlns="c8c20058-494d-43f0-b534-aac60bcd117f" xsi:nil="true"/>
    <Status xmlns="c8c20058-494d-43f0-b534-aac60bcd117f" xsi:nil="true"/>
    <Notes xmlns="c8c20058-494d-43f0-b534-aac60bcd117f" xsi:nil="true"/>
    <SharedWithUsers xmlns="5174190d-c54a-49d0-989e-8efa7c5085b2">
      <UserInfo>
        <DisplayName>Anne Thurston</DisplayName>
        <AccountId>186</AccountId>
        <AccountType/>
      </UserInfo>
      <UserInfo>
        <DisplayName>Jo Sayer</DisplayName>
        <AccountId>174</AccountId>
        <AccountType/>
      </UserInfo>
      <UserInfo>
        <DisplayName>Tim Jones</DisplayName>
        <AccountId>118</AccountId>
        <AccountType/>
      </UserInfo>
    </SharedWithUsers>
    <Filepath xmlns="c8c20058-494d-43f0-b534-aac60bcd117f">
      <Url xsi:nil="true"/>
      <Description xsi:nil="true"/>
    </Filepath>
    <_ip_UnifiedCompliancePolicyUIAction xmlns="http://schemas.microsoft.com/sharepoint/v3" xsi:nil="true"/>
    <_ip_UnifiedCompliancePolicyProperties xmlns="http://schemas.microsoft.com/sharepoint/v3" xsi:nil="true"/>
    <dateadded xmlns="c8c20058-494d-43f0-b534-aac60bcd117f" xsi:nil="true"/>
    <MCWorkplan2020 xmlns="c8c20058-494d-43f0-b534-aac60bcd117f">
      <Url xsi:nil="true"/>
      <Description xsi:nil="true"/>
    </MCWorkplan202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Word Document" ma:contentTypeID="0x0101009A3574456A5AA64F8FAB1A91F40DCA7E" ma:contentTypeVersion="25" ma:contentTypeDescription="Create a new document." ma:contentTypeScope="" ma:versionID="5839467e6b35419ab055ffc1d151c603">
  <xsd:schema xmlns:xsd="http://www.w3.org/2001/XMLSchema" xmlns:xs="http://www.w3.org/2001/XMLSchema" xmlns:p="http://schemas.microsoft.com/office/2006/metadata/properties" xmlns:ns1="http://schemas.microsoft.com/sharepoint/v3" xmlns:ns2="5174190d-c54a-49d0-989e-8efa7c5085b2" xmlns:ns3="c8c20058-494d-43f0-b534-aac60bcd117f" targetNamespace="http://schemas.microsoft.com/office/2006/metadata/properties" ma:root="true" ma:fieldsID="5375ca758ee334050fe1d0368f3b5f2e" ns1:_="" ns2:_="" ns3:_="">
    <xsd:import namespace="http://schemas.microsoft.com/sharepoint/v3"/>
    <xsd:import namespace="5174190d-c54a-49d0-989e-8efa7c5085b2"/>
    <xsd:import namespace="c8c20058-494d-43f0-b534-aac60bcd117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No_x002e_" minOccurs="0"/>
                <xsd:element ref="ns3:FileNo_x002e_" minOccurs="0"/>
                <xsd:element ref="ns3:Status" minOccurs="0"/>
                <xsd:element ref="ns3:Notes" minOccurs="0"/>
                <xsd:element ref="ns3:Filepath" minOccurs="0"/>
                <xsd:element ref="ns1:_ip_UnifiedCompliancePolicyProperties" minOccurs="0"/>
                <xsd:element ref="ns1:_ip_UnifiedCompliancePolicyUIAction" minOccurs="0"/>
                <xsd:element ref="ns3:MediaServiceAutoKeyPoints" minOccurs="0"/>
                <xsd:element ref="ns3:MediaServiceKeyPoints" minOccurs="0"/>
                <xsd:element ref="ns3:MCWorkplan2020" minOccurs="0"/>
                <xsd:element ref="ns3:dateadd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74190d-c54a-49d0-989e-8efa7c5085b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8c20058-494d-43f0-b534-aac60bcd117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No_x002e_" ma:index="18" nillable="true" ma:displayName="No." ma:decimals="0" ma:format="Dropdown" ma:internalName="No_x002e_" ma:percentage="FALSE">
      <xsd:simpleType>
        <xsd:restriction base="dms:Number"/>
      </xsd:simpleType>
    </xsd:element>
    <xsd:element name="FileNo_x002e_" ma:index="19" nillable="true" ma:displayName="File No." ma:format="Dropdown" ma:internalName="FileNo_x002e_" ma:percentage="FALSE">
      <xsd:simpleType>
        <xsd:restriction base="dms:Number">
          <xsd:maxInclusive value="12"/>
          <xsd:minInclusive value="1"/>
        </xsd:restriction>
      </xsd:simpleType>
    </xsd:element>
    <xsd:element name="Status" ma:index="20" nillable="true" ma:displayName="Status" ma:format="Dropdown" ma:internalName="Status">
      <xsd:simpleType>
        <xsd:restriction base="dms:Text">
          <xsd:maxLength value="255"/>
        </xsd:restriction>
      </xsd:simpleType>
    </xsd:element>
    <xsd:element name="Notes" ma:index="21" nillable="true" ma:displayName="Notes" ma:format="Dropdown" ma:internalName="Notes">
      <xsd:simpleType>
        <xsd:restriction base="dms:Note">
          <xsd:maxLength value="255"/>
        </xsd:restriction>
      </xsd:simpleType>
    </xsd:element>
    <xsd:element name="Filepath" ma:index="22" nillable="true" ma:displayName="File path" ma:format="Hyperlink" ma:internalName="Filepath">
      <xsd:complexType>
        <xsd:complexContent>
          <xsd:extension base="dms:URL">
            <xsd:sequence>
              <xsd:element name="Url" type="dms:ValidUrl" minOccurs="0" nillable="true"/>
              <xsd:element name="Description" type="xsd:string" nillable="true"/>
            </xsd:sequence>
          </xsd:extension>
        </xsd:complexContent>
      </xsd:complex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CWorkplan2020" ma:index="27" nillable="true" ma:displayName="M&amp;C Workplan 2020" ma:format="Hyperlink" ma:internalName="MCWorkplan2020">
      <xsd:complexType>
        <xsd:complexContent>
          <xsd:extension base="dms:URL">
            <xsd:sequence>
              <xsd:element name="Url" type="dms:ValidUrl" minOccurs="0" nillable="true"/>
              <xsd:element name="Description" type="xsd:string" nillable="true"/>
            </xsd:sequence>
          </xsd:extension>
        </xsd:complexContent>
      </xsd:complexType>
    </xsd:element>
    <xsd:element name="dateadded" ma:index="28" nillable="true" ma:displayName="date added" ma:format="DateOnly" ma:internalName="dateadded">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672E497-F6BC-4936-B159-55D81F4F7BC2}">
  <ds:schemaRefs>
    <ds:schemaRef ds:uri="5174190d-c54a-49d0-989e-8efa7c5085b2"/>
    <ds:schemaRef ds:uri="http://schemas.microsoft.com/office/infopath/2007/PartnerControls"/>
    <ds:schemaRef ds:uri="http://www.w3.org/XML/1998/namespace"/>
    <ds:schemaRef ds:uri="http://purl.org/dc/dcmitype/"/>
    <ds:schemaRef ds:uri="http://schemas.microsoft.com/office/2006/documentManagement/types"/>
    <ds:schemaRef ds:uri="http://schemas.microsoft.com/office/2006/metadata/properties"/>
    <ds:schemaRef ds:uri="http://purl.org/dc/elements/1.1/"/>
    <ds:schemaRef ds:uri="http://purl.org/dc/terms/"/>
    <ds:schemaRef ds:uri="http://schemas.openxmlformats.org/package/2006/metadata/core-properties"/>
    <ds:schemaRef ds:uri="c8c20058-494d-43f0-b534-aac60bcd117f"/>
    <ds:schemaRef ds:uri="http://schemas.microsoft.com/sharepoint/v3"/>
  </ds:schemaRefs>
</ds:datastoreItem>
</file>

<file path=customXml/itemProps2.xml><?xml version="1.0" encoding="utf-8"?>
<ds:datastoreItem xmlns:ds="http://schemas.openxmlformats.org/officeDocument/2006/customXml" ds:itemID="{39B66E05-3AB5-4445-8167-97171380F192}">
  <ds:schemaRefs>
    <ds:schemaRef ds:uri="http://schemas.microsoft.com/sharepoint/v3/contenttype/forms"/>
  </ds:schemaRefs>
</ds:datastoreItem>
</file>

<file path=customXml/itemProps3.xml><?xml version="1.0" encoding="utf-8"?>
<ds:datastoreItem xmlns:ds="http://schemas.openxmlformats.org/officeDocument/2006/customXml" ds:itemID="{CB61AA8F-5828-4BFD-AB76-D0C596903B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Using this model</vt:lpstr>
      <vt:lpstr>Criteria</vt:lpstr>
      <vt:lpstr>Data collection</vt:lpstr>
      <vt:lpstr>Report</vt:lpstr>
      <vt:lpstr>Vfx Definition</vt:lpstr>
      <vt:lpstr>VFx Management</vt:lpstr>
      <vt:lpstr>lists</vt:lpstr>
      <vt:lpstr>Data_collection</vt:lpstr>
      <vt:lpstr>Criteria!Print_Area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J.Griffin</dc:creator>
  <cp:keywords/>
  <dc:description/>
  <cp:lastModifiedBy>Jill Griffin</cp:lastModifiedBy>
  <cp:revision/>
  <dcterms:created xsi:type="dcterms:W3CDTF">2019-01-24T09:39:57Z</dcterms:created>
  <dcterms:modified xsi:type="dcterms:W3CDTF">2019-12-04T15:36:59Z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0x0101009A3574456A5AA64F8FAB1A91F40DCA7E</vt:lpwstr>
  </property>
</Properties>
</file>